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F1313550-A8C5-4882-B57A-0C7D2F29F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4" l="1"/>
  <c r="N12" i="4"/>
  <c r="J12" i="6"/>
  <c r="N12" i="8"/>
  <c r="M19" i="4" l="1"/>
  <c r="M12" i="4"/>
  <c r="J12" i="4" l="1"/>
  <c r="J11" i="4" s="1"/>
  <c r="J25" i="4"/>
  <c r="F12" i="8" l="1"/>
  <c r="E12" i="8" l="1"/>
  <c r="E11" i="8" s="1"/>
  <c r="F11" i="8"/>
  <c r="E25" i="8"/>
  <c r="F25" i="8"/>
  <c r="F10" i="8" l="1"/>
  <c r="E10" i="8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1" i="4"/>
  <c r="M25" i="8"/>
  <c r="M12" i="8"/>
  <c r="M11" i="8" s="1"/>
  <c r="M20" i="6"/>
  <c r="M12" i="6"/>
  <c r="M11" i="6" s="1"/>
  <c r="M17" i="5"/>
  <c r="M11" i="5"/>
  <c r="M25" i="4"/>
  <c r="M11" i="4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1" i="6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6"/>
  <c r="E11" i="6" s="1"/>
  <c r="E12" i="4"/>
  <c r="E11" i="4" s="1"/>
  <c r="E20" i="6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0" i="4"/>
  <c r="F10" i="6"/>
  <c r="F10" i="5"/>
  <c r="E10" i="6"/>
  <c r="E10" i="5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<sst xmlns="http://schemas.openxmlformats.org/spreadsheetml/2006/main" count="194" uniqueCount="73">
  <si>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</si>
  <si>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</si>
  <si>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</si>
  <si>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</si>
  <si>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</si>
  <si>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</si>
  <si>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</si>
  <si>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</si>
  <si>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</si>
  <si>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</si>
  <si>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</si>
  <si>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</si>
  <si>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</si>
  <si>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</si>
  <si>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</si>
  <si>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</si>
  <si>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</si>
  <si>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</si>
  <si>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</si>
  <si>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</si>
  <si>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</si>
  <si>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</si>
  <si>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</si>
  <si>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</si>
  <si>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</si>
  <si>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</si>
  <si>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Muud toetused/ Other benefits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</si>
  <si>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</si>
  <si>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</si>
  <si>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</si>
  <si>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</si>
  <si>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</si>
  <si>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</si>
  <si>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</si>
  <si>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</si>
  <si>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</si>
  <si>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</si>
  <si>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</si>
  <si>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</si>
  <si>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</si>
  <si>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</si>
  <si>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</si>
  <si>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</si>
  <si>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</si>
  <si>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</si>
  <si>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</si>
  <si>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</si>
  <si>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</si>
  <si>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</si>
  <si>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</si>
  <si>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</si>
  <si>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</si>
  <si>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</si>
  <si>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</si>
  <si>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Jaanuar 2021/ January 2021</t>
  </si>
  <si>
    <t>Veebruar 2021/ February 2021</t>
  </si>
  <si>
    <t>Märts 2021/ March 2021</t>
  </si>
  <si>
    <t>I KV 2021/ 1Q 2021</t>
  </si>
  <si>
    <t>Aprill 2021/ April 2021</t>
  </si>
  <si>
    <t>Mai 2021/ May 2021</t>
  </si>
  <si>
    <t>Juuni 2021/ June 2021</t>
  </si>
  <si>
    <t>II KV 2021/ 2Q 2021</t>
  </si>
  <si>
    <t>Juuli 2021/ July 2021</t>
  </si>
  <si>
    <t>August 2021/ August 2021</t>
  </si>
  <si>
    <t>September 2021/ September 2021</t>
  </si>
  <si>
    <t>III KV 2021/ 3Q 2021</t>
  </si>
  <si>
    <t>Oktoober 2021/ October 2021</t>
  </si>
  <si>
    <t>November 2021/ November 2021</t>
  </si>
  <si>
    <t>Detsember 2021/ December 2021</t>
  </si>
  <si>
    <t>IV KV 2021/ 4Q 2021</t>
  </si>
  <si>
    <t>Kokku 2021/ Total 2021</t>
  </si>
  <si>
    <t>Uuendatud/ Updated: (Okt-Dec)</t>
  </si>
  <si>
    <t>Uuendatud/ Updated: (Dec)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</si>
</sst>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  <xf numFmtId="164" fontId="3" fillId="0" borderId="1" xfId="0" applyNumberFormat="1" applyFont="1" applyFill="1" applyBorder="1"/>
    <xf numFmtId="0" fontId="7" fillId="0" borderId="0" xfId="0" applyFont="1"/>
    <xf numFmtId="2" fontId="9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40"/>
  <sheetViews>
    <sheetView tabSelected="1" topLeftCell="A3" zoomScale="90" zoomScaleNormal="90" workbookViewId="0">
      <selection activeCell="C19" sqref="C19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5703125" customWidth="1"/>
    <col min="6" max="6" width="12.42578125" customWidth="1"/>
    <col min="7" max="7" width="9.85546875" customWidth="1"/>
    <col min="8" max="8" width="11.85546875" customWidth="1"/>
    <col min="9" max="9" width="11.140625" customWidth="1"/>
    <col min="10" max="10" width="11.42578125" customWidth="1"/>
    <col min="11" max="11" width="10.5703125" customWidth="1"/>
    <col min="12" max="12" width="9.85546875" customWidth="1"/>
    <col min="13" max="13" width="13.140625" customWidth="1"/>
    <col min="14" max="14" width="17.5703125" customWidth="1"/>
    <col min="15" max="15" width="11.5703125" customWidth="1"/>
    <col min="16" max="16" width="14.5703125" customWidth="1"/>
    <col min="17" max="17" width="16.85546875" customWidth="1"/>
    <col min="18" max="18" width="17.5703125" customWidth="1"/>
    <col min="19" max="19" width="14.710937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4" spans="1:20" x14ac:dyDescent="0.25">
      <c r="N4" s="33"/>
      <c r="O4" s="33"/>
      <c r="P4" s="33"/>
      <c r="Q4" s="33"/>
      <c r="R4" s="33"/>
    </row>
    <row r="5" spans="1:20" x14ac:dyDescent="0.25">
      <c r="C5" t="s">
        <v>27</v>
      </c>
      <c r="D5" s="35">
        <v>44742</v>
      </c>
      <c r="E5" s="15"/>
      <c r="F5" s="15"/>
      <c r="G5" s="15"/>
      <c r="H5" s="15"/>
      <c r="I5" s="15"/>
      <c r="J5" s="15"/>
      <c r="K5" s="15"/>
      <c r="L5" s="15"/>
      <c r="M5" s="15"/>
      <c r="N5" s="38"/>
      <c r="O5" s="38"/>
      <c r="P5" s="38"/>
      <c r="Q5" s="38"/>
      <c r="R5" s="38"/>
      <c r="S5" s="15"/>
    </row>
    <row r="6" spans="1:20" x14ac:dyDescent="0.25">
      <c r="C6" s="37" t="s">
        <v>71</v>
      </c>
      <c r="D6" s="35">
        <v>44742</v>
      </c>
      <c r="N6" s="33"/>
      <c r="O6" s="33"/>
      <c r="P6" s="33"/>
      <c r="Q6" s="33"/>
      <c r="R6" s="33"/>
    </row>
    <row r="8" spans="1:20" x14ac:dyDescent="0.25">
      <c r="C8" t="s">
        <v>19</v>
      </c>
    </row>
    <row r="9" spans="1:20" ht="27" customHeight="1" x14ac:dyDescent="0.25">
      <c r="B9" s="11"/>
      <c r="C9" s="14" t="s">
        <v>28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D11+D25</f>
        <v>-126.99999999999989</v>
      </c>
      <c r="E10" s="13">
        <f t="shared" si="0"/>
        <v>-62.000000000000114</v>
      </c>
      <c r="F10" s="13">
        <f t="shared" si="0"/>
        <v>-10.599999999999682</v>
      </c>
      <c r="G10" s="22">
        <f t="shared" si="0"/>
        <v>-199.59999999999968</v>
      </c>
      <c r="H10" s="13">
        <f t="shared" si="0"/>
        <v>-221.4000000000002</v>
      </c>
      <c r="I10" s="13">
        <f t="shared" si="0"/>
        <v>136.98999999999978</v>
      </c>
      <c r="J10" s="13">
        <f t="shared" si="0"/>
        <v>14.999999999999886</v>
      </c>
      <c r="K10" s="22">
        <f t="shared" si="0"/>
        <v>-69.410000000000764</v>
      </c>
      <c r="L10" s="13">
        <f t="shared" si="0"/>
        <v>-7.1999999999999318</v>
      </c>
      <c r="M10" s="13">
        <f t="shared" si="0"/>
        <v>42.997000000000185</v>
      </c>
      <c r="N10" s="27">
        <f t="shared" si="0"/>
        <v>293.59999999999968</v>
      </c>
      <c r="O10" s="22">
        <f t="shared" si="0"/>
        <v>329.39699999999993</v>
      </c>
      <c r="P10" s="13">
        <f t="shared" si="0"/>
        <v>-212.69999999999993</v>
      </c>
      <c r="Q10" s="13">
        <f t="shared" si="0"/>
        <v>-29.299999999999727</v>
      </c>
      <c r="R10" s="13">
        <f t="shared" si="0"/>
        <v>-235.10000000000014</v>
      </c>
      <c r="S10" s="22">
        <f t="shared" si="0"/>
        <v>-477.09999999999991</v>
      </c>
      <c r="T10" s="22">
        <f t="shared" si="0"/>
        <v>-416.71300000000156</v>
      </c>
    </row>
    <row r="11" spans="1:20" x14ac:dyDescent="0.25">
      <c r="B11" s="4">
        <v>1</v>
      </c>
      <c r="C11" s="1" t="s">
        <v>20</v>
      </c>
      <c r="D11" s="13">
        <f t="shared" ref="D11:R11" si="1">D12+D17+D18+D19+D20+D21+D22+D23+D24</f>
        <v>594.80000000000007</v>
      </c>
      <c r="E11" s="13">
        <f t="shared" si="1"/>
        <v>626.49999999999989</v>
      </c>
      <c r="F11" s="27">
        <f t="shared" si="1"/>
        <v>733.80000000000018</v>
      </c>
      <c r="G11" s="22">
        <f>SUM(D11:F11)</f>
        <v>1955.1000000000001</v>
      </c>
      <c r="H11" s="13">
        <f t="shared" si="1"/>
        <v>547.39999999999986</v>
      </c>
      <c r="I11" s="13">
        <f t="shared" si="1"/>
        <v>917.79999999999984</v>
      </c>
      <c r="J11" s="13">
        <f t="shared" si="1"/>
        <v>872.69999999999993</v>
      </c>
      <c r="K11" s="22">
        <f>SUM(H11:J11)</f>
        <v>2337.8999999999996</v>
      </c>
      <c r="L11" s="13">
        <f t="shared" si="1"/>
        <v>699.50000000000011</v>
      </c>
      <c r="M11" s="13">
        <f t="shared" si="1"/>
        <v>716.29700000000003</v>
      </c>
      <c r="N11" s="27">
        <f t="shared" si="1"/>
        <v>1119.5999999999997</v>
      </c>
      <c r="O11" s="22">
        <f>SUM(L11:N11)</f>
        <v>2535.3969999999999</v>
      </c>
      <c r="P11" s="13">
        <f t="shared" si="1"/>
        <v>724.60000000000014</v>
      </c>
      <c r="Q11" s="13">
        <f t="shared" si="1"/>
        <v>794.8000000000003</v>
      </c>
      <c r="R11" s="13">
        <f t="shared" si="1"/>
        <v>1337.2999999999997</v>
      </c>
      <c r="S11" s="22">
        <f>P11+Q11+R11</f>
        <v>2856.7000000000003</v>
      </c>
      <c r="T11" s="22">
        <f>G11+K11+O11+S11</f>
        <v>9685.0969999999998</v>
      </c>
    </row>
    <row r="12" spans="1:20" x14ac:dyDescent="0.25">
      <c r="B12" s="5"/>
      <c r="C12" s="2" t="s">
        <v>29</v>
      </c>
      <c r="D12" s="25">
        <f t="shared" ref="D12:R12" si="2">D13+D14+D15+D16</f>
        <v>425.8</v>
      </c>
      <c r="E12" s="25">
        <f t="shared" si="2"/>
        <v>469.8</v>
      </c>
      <c r="F12" s="25">
        <f t="shared" si="2"/>
        <v>486.6</v>
      </c>
      <c r="G12" s="23">
        <f>SUM(D12:F12)</f>
        <v>1382.2</v>
      </c>
      <c r="H12" s="25">
        <f t="shared" si="2"/>
        <v>350.9</v>
      </c>
      <c r="I12" s="25">
        <f t="shared" si="2"/>
        <v>679.2</v>
      </c>
      <c r="J12" s="25">
        <f t="shared" si="2"/>
        <v>542.9</v>
      </c>
      <c r="K12" s="26">
        <f t="shared" ref="K12:K24" si="3">SUM(H12:J12)</f>
        <v>1573</v>
      </c>
      <c r="L12" s="9">
        <f t="shared" si="2"/>
        <v>518.80000000000007</v>
      </c>
      <c r="M12" s="9">
        <f t="shared" si="2"/>
        <v>525.20000000000005</v>
      </c>
      <c r="N12" s="9">
        <f t="shared" si="2"/>
        <v>807</v>
      </c>
      <c r="O12" s="26">
        <f>SUM(L12:N12)</f>
        <v>1851</v>
      </c>
      <c r="P12" s="9">
        <f t="shared" si="2"/>
        <v>541.70000000000005</v>
      </c>
      <c r="Q12" s="9">
        <f t="shared" si="2"/>
        <v>555.6</v>
      </c>
      <c r="R12" s="25">
        <f t="shared" si="2"/>
        <v>478.19999999999993</v>
      </c>
      <c r="S12" s="26">
        <f>P12+Q12+R12</f>
        <v>1575.5</v>
      </c>
      <c r="T12" s="23">
        <f>G12+K12+O12+S12</f>
        <v>6381.7</v>
      </c>
    </row>
    <row r="13" spans="1:20" x14ac:dyDescent="0.25">
      <c r="A13" s="7"/>
      <c r="B13" s="5"/>
      <c r="C13" s="8" t="s">
        <v>35</v>
      </c>
      <c r="D13" s="25">
        <v>172.2</v>
      </c>
      <c r="E13" s="25">
        <v>191.5</v>
      </c>
      <c r="F13" s="25">
        <v>203.9</v>
      </c>
      <c r="G13" s="23">
        <f t="shared" ref="G13:G24" si="4">SUM(D13:F13)</f>
        <v>567.6</v>
      </c>
      <c r="H13" s="25">
        <v>79.8</v>
      </c>
      <c r="I13" s="25">
        <v>356.4</v>
      </c>
      <c r="J13" s="25">
        <v>226.1</v>
      </c>
      <c r="K13" s="26">
        <f t="shared" si="3"/>
        <v>662.3</v>
      </c>
      <c r="L13" s="36">
        <v>200.4</v>
      </c>
      <c r="M13" s="30">
        <v>214.3</v>
      </c>
      <c r="N13" s="30">
        <v>479.9</v>
      </c>
      <c r="O13" s="26">
        <f>SUM(L13:N13)</f>
        <v>894.6</v>
      </c>
      <c r="P13" s="32">
        <v>196.7</v>
      </c>
      <c r="Q13" s="32">
        <v>222.3</v>
      </c>
      <c r="R13" s="32">
        <v>111.1</v>
      </c>
      <c r="S13" s="26">
        <f t="shared" ref="S13:S24" si="5">P13+Q13+R13</f>
        <v>530.1</v>
      </c>
      <c r="T13" s="23">
        <f>G13+K13+O13+S13</f>
        <v>2654.6</v>
      </c>
    </row>
    <row r="14" spans="1:20" x14ac:dyDescent="0.25">
      <c r="A14" s="7"/>
      <c r="B14" s="5"/>
      <c r="C14" s="8" t="s">
        <v>36</v>
      </c>
      <c r="D14" s="25">
        <v>175.4</v>
      </c>
      <c r="E14" s="25">
        <v>202.8</v>
      </c>
      <c r="F14" s="25">
        <v>170.3</v>
      </c>
      <c r="G14" s="23">
        <f t="shared" si="4"/>
        <v>548.5</v>
      </c>
      <c r="H14" s="25">
        <v>186.4</v>
      </c>
      <c r="I14" s="25">
        <v>231.4</v>
      </c>
      <c r="J14" s="25">
        <v>212.6</v>
      </c>
      <c r="K14" s="26">
        <f t="shared" si="3"/>
        <v>630.4</v>
      </c>
      <c r="L14" s="36">
        <v>219.7</v>
      </c>
      <c r="M14" s="30">
        <v>215.9</v>
      </c>
      <c r="N14" s="30">
        <v>230.1</v>
      </c>
      <c r="O14" s="26">
        <f t="shared" ref="O14:O24" si="6">SUM(L14:N14)</f>
        <v>665.7</v>
      </c>
      <c r="P14" s="32">
        <v>231.9</v>
      </c>
      <c r="Q14" s="32">
        <v>244.4</v>
      </c>
      <c r="R14" s="32">
        <v>259.2</v>
      </c>
      <c r="S14" s="26">
        <f t="shared" si="5"/>
        <v>735.5</v>
      </c>
      <c r="T14" s="23">
        <f t="shared" ref="T14:T24" si="7">G14+K14+O14+S14</f>
        <v>2580.1000000000004</v>
      </c>
    </row>
    <row r="15" spans="1:20" x14ac:dyDescent="0.25">
      <c r="A15" s="7"/>
      <c r="B15" s="5"/>
      <c r="C15" s="10" t="s">
        <v>37</v>
      </c>
      <c r="D15" s="25">
        <v>69.2</v>
      </c>
      <c r="E15" s="25">
        <v>69.5</v>
      </c>
      <c r="F15" s="25">
        <v>74.5</v>
      </c>
      <c r="G15" s="23">
        <f t="shared" si="4"/>
        <v>213.2</v>
      </c>
      <c r="H15" s="25">
        <v>75.7</v>
      </c>
      <c r="I15" s="25">
        <v>84.2</v>
      </c>
      <c r="J15" s="25">
        <v>95.7</v>
      </c>
      <c r="K15" s="26">
        <f t="shared" si="3"/>
        <v>255.60000000000002</v>
      </c>
      <c r="L15" s="36">
        <v>88.1</v>
      </c>
      <c r="M15" s="30">
        <v>86</v>
      </c>
      <c r="N15" s="30">
        <v>84.4</v>
      </c>
      <c r="O15" s="26">
        <f t="shared" si="6"/>
        <v>258.5</v>
      </c>
      <c r="P15" s="32">
        <v>79.5</v>
      </c>
      <c r="Q15" s="32">
        <v>78.599999999999994</v>
      </c>
      <c r="R15" s="32">
        <v>96.4</v>
      </c>
      <c r="S15" s="26">
        <f t="shared" si="5"/>
        <v>254.5</v>
      </c>
      <c r="T15" s="23">
        <f t="shared" si="7"/>
        <v>981.8</v>
      </c>
    </row>
    <row r="16" spans="1:20" x14ac:dyDescent="0.25">
      <c r="A16" s="7"/>
      <c r="B16" s="5"/>
      <c r="C16" s="8" t="s">
        <v>44</v>
      </c>
      <c r="D16" s="25">
        <v>9</v>
      </c>
      <c r="E16" s="25">
        <v>6</v>
      </c>
      <c r="F16" s="25">
        <v>37.9</v>
      </c>
      <c r="G16" s="23">
        <f t="shared" si="4"/>
        <v>52.9</v>
      </c>
      <c r="H16" s="25">
        <v>9</v>
      </c>
      <c r="I16" s="25">
        <v>7.2</v>
      </c>
      <c r="J16" s="25">
        <v>8.5</v>
      </c>
      <c r="K16" s="26">
        <f t="shared" si="3"/>
        <v>24.7</v>
      </c>
      <c r="L16" s="36">
        <v>10.6</v>
      </c>
      <c r="M16" s="30">
        <v>9</v>
      </c>
      <c r="N16" s="30">
        <v>12.6</v>
      </c>
      <c r="O16" s="26">
        <f t="shared" si="6"/>
        <v>32.200000000000003</v>
      </c>
      <c r="P16" s="32">
        <v>33.6</v>
      </c>
      <c r="Q16" s="32">
        <v>10.3</v>
      </c>
      <c r="R16" s="32">
        <v>11.5</v>
      </c>
      <c r="S16" s="26">
        <f t="shared" si="5"/>
        <v>55.400000000000006</v>
      </c>
      <c r="T16" s="23">
        <f t="shared" si="7"/>
        <v>165.2</v>
      </c>
    </row>
    <row r="17" spans="1:22" x14ac:dyDescent="0.25">
      <c r="A17" s="7"/>
      <c r="B17" s="5"/>
      <c r="C17" s="21" t="s">
        <v>39</v>
      </c>
      <c r="D17" s="25">
        <v>319.8</v>
      </c>
      <c r="E17" s="25">
        <v>317</v>
      </c>
      <c r="F17" s="25">
        <v>326.89999999999998</v>
      </c>
      <c r="G17" s="23">
        <f t="shared" si="4"/>
        <v>963.69999999999993</v>
      </c>
      <c r="H17" s="25">
        <v>345.7</v>
      </c>
      <c r="I17" s="25">
        <v>335.9</v>
      </c>
      <c r="J17" s="25">
        <v>359.4</v>
      </c>
      <c r="K17" s="26">
        <f t="shared" si="3"/>
        <v>1041</v>
      </c>
      <c r="L17" s="36">
        <v>353.7</v>
      </c>
      <c r="M17" s="30">
        <v>343.9</v>
      </c>
      <c r="N17" s="30">
        <v>340.2</v>
      </c>
      <c r="O17" s="26">
        <f t="shared" si="6"/>
        <v>1037.8</v>
      </c>
      <c r="P17" s="32">
        <v>345.2</v>
      </c>
      <c r="Q17" s="32">
        <v>346.8</v>
      </c>
      <c r="R17" s="32">
        <v>401.4</v>
      </c>
      <c r="S17" s="26">
        <f t="shared" si="5"/>
        <v>1093.4000000000001</v>
      </c>
      <c r="T17" s="23">
        <f t="shared" si="7"/>
        <v>4135.8999999999996</v>
      </c>
    </row>
    <row r="18" spans="1:22" x14ac:dyDescent="0.25">
      <c r="A18" s="7"/>
      <c r="B18" s="5"/>
      <c r="C18" s="3" t="s">
        <v>21</v>
      </c>
      <c r="D18" s="25">
        <v>64.2</v>
      </c>
      <c r="E18" s="25">
        <v>83</v>
      </c>
      <c r="F18" s="25">
        <v>107.1</v>
      </c>
      <c r="G18" s="23">
        <f t="shared" si="4"/>
        <v>254.29999999999998</v>
      </c>
      <c r="H18" s="25">
        <v>93.9</v>
      </c>
      <c r="I18" s="25">
        <v>89.2</v>
      </c>
      <c r="J18" s="25">
        <v>110.7</v>
      </c>
      <c r="K18" s="26">
        <f t="shared" si="3"/>
        <v>293.8</v>
      </c>
      <c r="L18" s="36">
        <v>97.7</v>
      </c>
      <c r="M18" s="30">
        <v>78.8</v>
      </c>
      <c r="N18" s="30">
        <v>108.3</v>
      </c>
      <c r="O18" s="26">
        <f t="shared" si="6"/>
        <v>284.8</v>
      </c>
      <c r="P18" s="32">
        <v>103.6</v>
      </c>
      <c r="Q18" s="32">
        <v>99.7</v>
      </c>
      <c r="R18" s="32">
        <v>113.7</v>
      </c>
      <c r="S18" s="26">
        <f t="shared" si="5"/>
        <v>317</v>
      </c>
      <c r="T18" s="23">
        <f t="shared" si="7"/>
        <v>1149.9000000000001</v>
      </c>
    </row>
    <row r="19" spans="1:22" x14ac:dyDescent="0.25">
      <c r="A19" s="7"/>
      <c r="B19" s="5"/>
      <c r="C19" s="3" t="s">
        <v>22</v>
      </c>
      <c r="D19" s="25">
        <v>27.5</v>
      </c>
      <c r="E19" s="25">
        <v>25.9</v>
      </c>
      <c r="F19" s="25">
        <v>65.5</v>
      </c>
      <c r="G19" s="23">
        <f t="shared" si="4"/>
        <v>118.9</v>
      </c>
      <c r="H19" s="25">
        <v>30.6</v>
      </c>
      <c r="I19" s="25">
        <v>63.6</v>
      </c>
      <c r="J19" s="25">
        <v>112.5</v>
      </c>
      <c r="K19" s="26">
        <f t="shared" si="3"/>
        <v>206.7</v>
      </c>
      <c r="L19" s="36">
        <v>6.3</v>
      </c>
      <c r="M19" s="30">
        <f>37.7+1.597</f>
        <v>39.297000000000004</v>
      </c>
      <c r="N19" s="30">
        <v>129.30000000000001</v>
      </c>
      <c r="O19" s="26">
        <f t="shared" si="6"/>
        <v>174.89700000000002</v>
      </c>
      <c r="P19" s="32">
        <v>54.1</v>
      </c>
      <c r="Q19" s="32">
        <v>88.4</v>
      </c>
      <c r="R19" s="32">
        <v>409.8</v>
      </c>
      <c r="S19" s="26">
        <f t="shared" si="5"/>
        <v>552.29999999999995</v>
      </c>
      <c r="T19" s="23">
        <f t="shared" si="7"/>
        <v>1052.797</v>
      </c>
    </row>
    <row r="20" spans="1:22" x14ac:dyDescent="0.25">
      <c r="A20" s="7"/>
      <c r="B20" s="5"/>
      <c r="C20" s="3" t="s">
        <v>23</v>
      </c>
      <c r="D20" s="25">
        <v>9.1</v>
      </c>
      <c r="E20" s="25">
        <v>11.9</v>
      </c>
      <c r="F20" s="25">
        <v>30</v>
      </c>
      <c r="G20" s="23">
        <f t="shared" si="4"/>
        <v>51</v>
      </c>
      <c r="H20" s="25">
        <v>12.2</v>
      </c>
      <c r="I20" s="25">
        <v>8.3000000000000007</v>
      </c>
      <c r="J20" s="25">
        <v>28.3</v>
      </c>
      <c r="K20" s="26">
        <f t="shared" si="3"/>
        <v>48.8</v>
      </c>
      <c r="L20" s="36">
        <v>7.1</v>
      </c>
      <c r="M20" s="30">
        <v>6.5</v>
      </c>
      <c r="N20" s="30">
        <v>35.6</v>
      </c>
      <c r="O20" s="26">
        <f t="shared" si="6"/>
        <v>49.2</v>
      </c>
      <c r="P20" s="32">
        <v>7.3</v>
      </c>
      <c r="Q20" s="32">
        <v>7.7</v>
      </c>
      <c r="R20" s="32">
        <v>43.6</v>
      </c>
      <c r="S20" s="26">
        <f t="shared" si="5"/>
        <v>58.6</v>
      </c>
      <c r="T20" s="23">
        <f t="shared" si="7"/>
        <v>207.6</v>
      </c>
    </row>
    <row r="21" spans="1:22" ht="45" x14ac:dyDescent="0.25">
      <c r="A21" s="7"/>
      <c r="B21" s="5"/>
      <c r="C21" s="3" t="s">
        <v>40</v>
      </c>
      <c r="D21" s="25">
        <v>-3.2</v>
      </c>
      <c r="E21" s="25">
        <v>-23.5</v>
      </c>
      <c r="F21" s="25">
        <v>16.3</v>
      </c>
      <c r="G21" s="23">
        <f t="shared" si="4"/>
        <v>-10.399999999999999</v>
      </c>
      <c r="H21" s="25">
        <v>-4.7</v>
      </c>
      <c r="I21" s="34">
        <v>-3</v>
      </c>
      <c r="J21" s="25">
        <v>-1.5</v>
      </c>
      <c r="K21" s="26">
        <f t="shared" si="3"/>
        <v>-9.1999999999999993</v>
      </c>
      <c r="L21" s="36">
        <v>-4.3</v>
      </c>
      <c r="M21" s="30">
        <v>-2</v>
      </c>
      <c r="N21" s="30">
        <v>-2.5</v>
      </c>
      <c r="O21" s="26">
        <f t="shared" si="6"/>
        <v>-8.8000000000000007</v>
      </c>
      <c r="P21" s="32">
        <v>-1.6</v>
      </c>
      <c r="Q21" s="32">
        <v>-3.5</v>
      </c>
      <c r="R21" s="32">
        <v>-6</v>
      </c>
      <c r="S21" s="26">
        <f t="shared" si="5"/>
        <v>-11.1</v>
      </c>
      <c r="T21" s="23">
        <f t="shared" si="7"/>
        <v>-39.5</v>
      </c>
    </row>
    <row r="22" spans="1:22" ht="29.25" customHeight="1" x14ac:dyDescent="0.25">
      <c r="B22" s="5"/>
      <c r="C22" s="3" t="s">
        <v>24</v>
      </c>
      <c r="D22" s="25">
        <v>-253.8</v>
      </c>
      <c r="E22" s="25">
        <v>-257.10000000000002</v>
      </c>
      <c r="F22" s="25">
        <v>-298.3</v>
      </c>
      <c r="G22" s="23">
        <f t="shared" si="4"/>
        <v>-809.2</v>
      </c>
      <c r="H22" s="25">
        <v>-281.60000000000002</v>
      </c>
      <c r="I22" s="25">
        <v>-271.10000000000002</v>
      </c>
      <c r="J22" s="25">
        <v>-296.2</v>
      </c>
      <c r="K22" s="26">
        <f t="shared" si="3"/>
        <v>-848.90000000000009</v>
      </c>
      <c r="L22" s="36">
        <v>-280</v>
      </c>
      <c r="M22" s="30">
        <v>-274.7</v>
      </c>
      <c r="N22" s="30">
        <v>-297.60000000000002</v>
      </c>
      <c r="O22" s="26">
        <f t="shared" si="6"/>
        <v>-852.30000000000007</v>
      </c>
      <c r="P22" s="32">
        <v>-323.60000000000002</v>
      </c>
      <c r="Q22" s="32">
        <v>-299.89999999999998</v>
      </c>
      <c r="R22" s="32">
        <v>-366.2</v>
      </c>
      <c r="S22" s="26">
        <f t="shared" si="5"/>
        <v>-989.7</v>
      </c>
      <c r="T22" s="23">
        <f t="shared" si="7"/>
        <v>-3500.1000000000004</v>
      </c>
    </row>
    <row r="23" spans="1:22" x14ac:dyDescent="0.25">
      <c r="A23" s="7"/>
      <c r="B23" s="5"/>
      <c r="C23" s="3" t="s">
        <v>25</v>
      </c>
      <c r="D23" s="25">
        <v>5.4</v>
      </c>
      <c r="E23" s="25">
        <v>0</v>
      </c>
      <c r="F23" s="25">
        <v>0</v>
      </c>
      <c r="G23" s="23">
        <f t="shared" si="4"/>
        <v>5.4</v>
      </c>
      <c r="H23" s="25">
        <v>0</v>
      </c>
      <c r="I23" s="25">
        <v>14</v>
      </c>
      <c r="J23" s="25">
        <v>16.600000000000001</v>
      </c>
      <c r="K23" s="26">
        <f t="shared" si="3"/>
        <v>30.6</v>
      </c>
      <c r="L23" s="36">
        <v>0</v>
      </c>
      <c r="M23" s="30">
        <v>0</v>
      </c>
      <c r="N23" s="30">
        <v>2.7</v>
      </c>
      <c r="O23" s="26">
        <f t="shared" si="6"/>
        <v>2.7</v>
      </c>
      <c r="P23" s="32">
        <v>0</v>
      </c>
      <c r="Q23" s="32">
        <v>-0.4</v>
      </c>
      <c r="R23" s="32">
        <v>256.3</v>
      </c>
      <c r="S23" s="26">
        <f t="shared" si="5"/>
        <v>255.9</v>
      </c>
      <c r="T23" s="23">
        <f t="shared" si="7"/>
        <v>294.60000000000002</v>
      </c>
    </row>
    <row r="24" spans="1:22" ht="60" x14ac:dyDescent="0.25">
      <c r="B24" s="6"/>
      <c r="C24" s="3" t="s">
        <v>41</v>
      </c>
      <c r="D24" s="25">
        <v>0</v>
      </c>
      <c r="E24" s="25">
        <v>-0.5</v>
      </c>
      <c r="F24" s="25">
        <v>-0.3</v>
      </c>
      <c r="G24" s="23">
        <f t="shared" si="4"/>
        <v>-0.8</v>
      </c>
      <c r="H24" s="25">
        <v>0.4</v>
      </c>
      <c r="I24" s="25">
        <v>1.7</v>
      </c>
      <c r="J24" s="25">
        <v>0</v>
      </c>
      <c r="K24" s="26">
        <f t="shared" si="3"/>
        <v>2.1</v>
      </c>
      <c r="L24" s="36">
        <v>0.2</v>
      </c>
      <c r="M24" s="30">
        <v>-0.7</v>
      </c>
      <c r="N24" s="30">
        <v>-3.4</v>
      </c>
      <c r="O24" s="26">
        <f t="shared" si="6"/>
        <v>-3.9</v>
      </c>
      <c r="P24" s="32">
        <v>-2.1</v>
      </c>
      <c r="Q24" s="32">
        <v>0.4</v>
      </c>
      <c r="R24" s="32">
        <v>6.5</v>
      </c>
      <c r="S24" s="26">
        <f t="shared" si="5"/>
        <v>4.8</v>
      </c>
      <c r="T24" s="23">
        <f t="shared" si="7"/>
        <v>2.2000000000000002</v>
      </c>
    </row>
    <row r="25" spans="1:22" x14ac:dyDescent="0.25">
      <c r="B25" s="4">
        <v>2</v>
      </c>
      <c r="C25" s="1" t="s">
        <v>47</v>
      </c>
      <c r="D25" s="27">
        <f t="shared" ref="D25:R25" si="8">D26+D27+D28+D29+D30+D31+D32</f>
        <v>-721.8</v>
      </c>
      <c r="E25" s="27">
        <f t="shared" si="8"/>
        <v>-688.5</v>
      </c>
      <c r="F25" s="27">
        <f t="shared" si="8"/>
        <v>-744.39999999999986</v>
      </c>
      <c r="G25" s="22">
        <f>SUM(D25:F25)</f>
        <v>-2154.6999999999998</v>
      </c>
      <c r="H25" s="27">
        <f t="shared" si="8"/>
        <v>-768.80000000000007</v>
      </c>
      <c r="I25" s="27">
        <f t="shared" si="8"/>
        <v>-780.81000000000006</v>
      </c>
      <c r="J25" s="27">
        <f t="shared" si="8"/>
        <v>-857.7</v>
      </c>
      <c r="K25" s="22">
        <f>SUM(H25:J25)</f>
        <v>-2407.3100000000004</v>
      </c>
      <c r="L25" s="27">
        <f t="shared" si="8"/>
        <v>-706.7</v>
      </c>
      <c r="M25" s="27">
        <f t="shared" si="8"/>
        <v>-673.29999999999984</v>
      </c>
      <c r="N25" s="27">
        <f t="shared" si="8"/>
        <v>-826</v>
      </c>
      <c r="O25" s="22">
        <f>SUM(L25:N25)</f>
        <v>-2206</v>
      </c>
      <c r="P25" s="27">
        <f t="shared" si="8"/>
        <v>-937.30000000000007</v>
      </c>
      <c r="Q25" s="27">
        <f t="shared" si="8"/>
        <v>-824.1</v>
      </c>
      <c r="R25" s="27">
        <f t="shared" si="8"/>
        <v>-1572.3999999999999</v>
      </c>
      <c r="S25" s="22">
        <f>P25+Q25+R25</f>
        <v>-3333.8</v>
      </c>
      <c r="T25" s="22">
        <f>G25+K25+O25+S25</f>
        <v>-10101.810000000001</v>
      </c>
    </row>
    <row r="26" spans="1:22" x14ac:dyDescent="0.25">
      <c r="B26" s="5"/>
      <c r="C26" s="2" t="s">
        <v>48</v>
      </c>
      <c r="D26" s="25">
        <v>-135.30000000000001</v>
      </c>
      <c r="E26" s="25">
        <v>-136.69999999999999</v>
      </c>
      <c r="F26" s="25">
        <v>-145.80000000000001</v>
      </c>
      <c r="G26" s="23">
        <f>SUM(D26:F26)</f>
        <v>-417.8</v>
      </c>
      <c r="H26" s="25">
        <v>-145</v>
      </c>
      <c r="I26" s="25">
        <v>-145.1</v>
      </c>
      <c r="J26" s="25">
        <v>-166.3</v>
      </c>
      <c r="K26" s="23">
        <f>SUM(H26:J26)</f>
        <v>-456.40000000000003</v>
      </c>
      <c r="L26" s="25">
        <v>-145.19999999999999</v>
      </c>
      <c r="M26" s="25">
        <v>-137.19999999999999</v>
      </c>
      <c r="N26" s="25">
        <v>-140.19999999999999</v>
      </c>
      <c r="O26" s="23">
        <f>SUM(L26:N26)</f>
        <v>-422.59999999999997</v>
      </c>
      <c r="P26" s="25">
        <v>-145.69999999999999</v>
      </c>
      <c r="Q26" s="25">
        <v>-156.80000000000001</v>
      </c>
      <c r="R26" s="25">
        <v>-288.2</v>
      </c>
      <c r="S26" s="23">
        <f>P26+Q26+R26</f>
        <v>-590.70000000000005</v>
      </c>
      <c r="T26" s="23">
        <f>G26+K26+O26+S26</f>
        <v>-1887.5</v>
      </c>
    </row>
    <row r="27" spans="1:22" x14ac:dyDescent="0.25">
      <c r="B27" s="5"/>
      <c r="C27" s="2" t="s">
        <v>49</v>
      </c>
      <c r="D27" s="25">
        <v>-83</v>
      </c>
      <c r="E27" s="25">
        <v>-74.2</v>
      </c>
      <c r="F27" s="25">
        <v>-91.7</v>
      </c>
      <c r="G27" s="23">
        <f t="shared" ref="G27:G32" si="9">SUM(D27:F27)</f>
        <v>-248.89999999999998</v>
      </c>
      <c r="H27" s="25">
        <v>-81</v>
      </c>
      <c r="I27" s="25">
        <v>-76.87</v>
      </c>
      <c r="J27" s="25">
        <v>-92.8</v>
      </c>
      <c r="K27" s="23">
        <f t="shared" ref="K27:K32" si="10">SUM(H27:J27)</f>
        <v>-250.67000000000002</v>
      </c>
      <c r="L27" s="25">
        <v>-74</v>
      </c>
      <c r="M27" s="25">
        <v>-80.7</v>
      </c>
      <c r="N27" s="25">
        <v>-104</v>
      </c>
      <c r="O27" s="23">
        <f t="shared" ref="O27:O32" si="11">SUM(L27:N27)</f>
        <v>-258.7</v>
      </c>
      <c r="P27" s="25">
        <v>-107.3</v>
      </c>
      <c r="Q27" s="25">
        <v>-130.80000000000001</v>
      </c>
      <c r="R27" s="25">
        <v>-166.1</v>
      </c>
      <c r="S27" s="23">
        <f t="shared" ref="S27:S32" si="12">P27+Q27+R27</f>
        <v>-404.20000000000005</v>
      </c>
      <c r="T27" s="23">
        <f t="shared" ref="T27:T32" si="13">G27+K27+O27+S27</f>
        <v>-1162.47</v>
      </c>
    </row>
    <row r="28" spans="1:22" x14ac:dyDescent="0.25">
      <c r="B28" s="5"/>
      <c r="C28" s="2" t="s">
        <v>30</v>
      </c>
      <c r="D28" s="25">
        <v>-242.3</v>
      </c>
      <c r="E28" s="25">
        <v>-240.2</v>
      </c>
      <c r="F28" s="25">
        <v>-234.1</v>
      </c>
      <c r="G28" s="23">
        <f t="shared" si="9"/>
        <v>-716.6</v>
      </c>
      <c r="H28" s="25">
        <v>-249</v>
      </c>
      <c r="I28" s="25">
        <v>-246.2</v>
      </c>
      <c r="J28" s="25">
        <v>-241.7</v>
      </c>
      <c r="K28" s="23">
        <f t="shared" si="10"/>
        <v>-736.9</v>
      </c>
      <c r="L28" s="25">
        <v>-244.4</v>
      </c>
      <c r="M28" s="25">
        <v>-244.5</v>
      </c>
      <c r="N28" s="25">
        <v>-283.3</v>
      </c>
      <c r="O28" s="23">
        <f t="shared" si="11"/>
        <v>-772.2</v>
      </c>
      <c r="P28" s="25">
        <v>-429.1</v>
      </c>
      <c r="Q28" s="25">
        <v>-247.7</v>
      </c>
      <c r="R28" s="25">
        <v>-293.89999999999998</v>
      </c>
      <c r="S28" s="23">
        <f t="shared" si="12"/>
        <v>-970.69999999999993</v>
      </c>
      <c r="T28" s="23">
        <f t="shared" si="13"/>
        <v>-3196.3999999999996</v>
      </c>
    </row>
    <row r="29" spans="1:22" x14ac:dyDescent="0.25">
      <c r="B29" s="5"/>
      <c r="C29" s="2" t="s">
        <v>26</v>
      </c>
      <c r="D29" s="25">
        <v>-214.4</v>
      </c>
      <c r="E29" s="25">
        <v>-197.3</v>
      </c>
      <c r="F29" s="25">
        <v>-228.9</v>
      </c>
      <c r="G29" s="23">
        <f t="shared" si="9"/>
        <v>-640.6</v>
      </c>
      <c r="H29" s="25">
        <v>-261</v>
      </c>
      <c r="I29" s="25">
        <v>-264.14</v>
      </c>
      <c r="J29" s="25">
        <v>-308.89999999999998</v>
      </c>
      <c r="K29" s="23">
        <f t="shared" si="10"/>
        <v>-834.04</v>
      </c>
      <c r="L29" s="25">
        <v>-193.5</v>
      </c>
      <c r="M29" s="25">
        <v>-168.7</v>
      </c>
      <c r="N29" s="25">
        <v>-242.4</v>
      </c>
      <c r="O29" s="23">
        <f t="shared" si="11"/>
        <v>-604.6</v>
      </c>
      <c r="P29" s="25">
        <v>-207.2</v>
      </c>
      <c r="Q29" s="25">
        <v>-230.6</v>
      </c>
      <c r="R29" s="25">
        <v>-712.6</v>
      </c>
      <c r="S29" s="23">
        <f t="shared" si="12"/>
        <v>-1150.4000000000001</v>
      </c>
      <c r="T29" s="23">
        <f t="shared" si="13"/>
        <v>-3229.64</v>
      </c>
      <c r="V29" s="33"/>
    </row>
    <row r="30" spans="1:22" x14ac:dyDescent="0.25">
      <c r="B30" s="5"/>
      <c r="C30" s="2" t="s">
        <v>50</v>
      </c>
      <c r="D30" s="25">
        <v>-13.4</v>
      </c>
      <c r="E30" s="25">
        <v>-7.1</v>
      </c>
      <c r="F30" s="25">
        <v>-8.3000000000000007</v>
      </c>
      <c r="G30" s="23">
        <f t="shared" si="9"/>
        <v>-28.8</v>
      </c>
      <c r="H30" s="25">
        <v>-19.2</v>
      </c>
      <c r="I30" s="25">
        <v>-7.6</v>
      </c>
      <c r="J30" s="25">
        <v>-10.9</v>
      </c>
      <c r="K30" s="23">
        <f t="shared" si="10"/>
        <v>-37.699999999999996</v>
      </c>
      <c r="L30" s="25">
        <v>-11.1</v>
      </c>
      <c r="M30" s="25">
        <v>-9.3000000000000007</v>
      </c>
      <c r="N30" s="25">
        <v>-11.3</v>
      </c>
      <c r="O30" s="23">
        <f t="shared" si="11"/>
        <v>-31.7</v>
      </c>
      <c r="P30" s="25">
        <v>-11.1</v>
      </c>
      <c r="Q30" s="25">
        <v>-28</v>
      </c>
      <c r="R30" s="25">
        <v>68.2</v>
      </c>
      <c r="S30" s="23">
        <f t="shared" si="12"/>
        <v>29.1</v>
      </c>
      <c r="T30" s="23">
        <f t="shared" si="13"/>
        <v>-69.099999999999994</v>
      </c>
    </row>
    <row r="31" spans="1:22" ht="30" x14ac:dyDescent="0.25">
      <c r="B31" s="5"/>
      <c r="C31" s="17" t="s">
        <v>51</v>
      </c>
      <c r="D31" s="25">
        <v>-32.6</v>
      </c>
      <c r="E31" s="25">
        <v>-32.5</v>
      </c>
      <c r="F31" s="25">
        <v>-34.799999999999997</v>
      </c>
      <c r="G31" s="23">
        <f t="shared" si="9"/>
        <v>-99.899999999999991</v>
      </c>
      <c r="H31" s="25">
        <v>-12.9</v>
      </c>
      <c r="I31" s="25">
        <v>-40.200000000000003</v>
      </c>
      <c r="J31" s="25">
        <v>-36.4</v>
      </c>
      <c r="K31" s="23">
        <f t="shared" si="10"/>
        <v>-89.5</v>
      </c>
      <c r="L31" s="25">
        <v>-38</v>
      </c>
      <c r="M31" s="25">
        <v>-32</v>
      </c>
      <c r="N31" s="25">
        <v>-43.7</v>
      </c>
      <c r="O31" s="23">
        <f t="shared" si="11"/>
        <v>-113.7</v>
      </c>
      <c r="P31" s="25">
        <v>-36.200000000000003</v>
      </c>
      <c r="Q31" s="25">
        <v>-30.1</v>
      </c>
      <c r="R31" s="25">
        <v>-54</v>
      </c>
      <c r="S31" s="23">
        <f t="shared" si="12"/>
        <v>-120.30000000000001</v>
      </c>
      <c r="T31" s="23">
        <f t="shared" si="13"/>
        <v>-423.4</v>
      </c>
    </row>
    <row r="32" spans="1:22" ht="30" x14ac:dyDescent="0.25">
      <c r="B32" s="6"/>
      <c r="C32" s="17" t="s">
        <v>42</v>
      </c>
      <c r="D32" s="25">
        <v>-0.8</v>
      </c>
      <c r="E32" s="25">
        <v>-0.5</v>
      </c>
      <c r="F32" s="25">
        <v>-0.8</v>
      </c>
      <c r="G32" s="23">
        <f t="shared" si="9"/>
        <v>-2.1</v>
      </c>
      <c r="H32" s="25">
        <v>-0.7</v>
      </c>
      <c r="I32" s="25">
        <v>-0.7</v>
      </c>
      <c r="J32" s="25">
        <v>-0.7</v>
      </c>
      <c r="K32" s="23">
        <f t="shared" si="10"/>
        <v>-2.0999999999999996</v>
      </c>
      <c r="L32" s="25">
        <v>-0.5</v>
      </c>
      <c r="M32" s="25">
        <v>-0.9</v>
      </c>
      <c r="N32" s="25">
        <v>-1.1000000000000001</v>
      </c>
      <c r="O32" s="23">
        <f t="shared" si="11"/>
        <v>-2.5</v>
      </c>
      <c r="P32" s="25">
        <v>-0.7</v>
      </c>
      <c r="Q32" s="25">
        <v>-0.1</v>
      </c>
      <c r="R32" s="25">
        <v>-125.8</v>
      </c>
      <c r="S32" s="23">
        <f t="shared" si="12"/>
        <v>-126.6</v>
      </c>
      <c r="T32" s="23">
        <f t="shared" si="13"/>
        <v>-133.29999999999998</v>
      </c>
    </row>
    <row r="33" spans="3:18" x14ac:dyDescent="0.25">
      <c r="J33" s="7"/>
      <c r="P33" s="7"/>
      <c r="Q33" s="7"/>
      <c r="R33" s="7"/>
    </row>
    <row r="34" spans="3:18" x14ac:dyDescent="0.25">
      <c r="C34" t="s">
        <v>13</v>
      </c>
      <c r="P34" s="7"/>
      <c r="R34">
        <f>712.6-725.5</f>
        <v>-12.899999999999977</v>
      </c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52</v>
      </c>
    </row>
    <row r="39" spans="3:18" x14ac:dyDescent="0.25">
      <c r="C39" t="s">
        <v>10</v>
      </c>
    </row>
    <row r="40" spans="3:18" x14ac:dyDescent="0.25">
      <c r="C40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30"/>
  <sheetViews>
    <sheetView zoomScale="90" zoomScaleNormal="90" workbookViewId="0">
      <selection activeCell="H19" sqref="H19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3.42578125" bestFit="1" customWidth="1"/>
    <col min="12" max="12" width="10.85546875" customWidth="1"/>
    <col min="13" max="13" width="12.5703125" customWidth="1"/>
    <col min="14" max="14" width="16.5703125" customWidth="1"/>
    <col min="15" max="15" width="11" customWidth="1"/>
    <col min="16" max="16" width="15.140625" customWidth="1"/>
    <col min="17" max="17" width="16.140625" customWidth="1"/>
    <col min="18" max="18" width="15.85546875" customWidth="1"/>
    <col min="19" max="19" width="13.85546875" customWidth="1"/>
    <col min="20" max="20" width="12.5703125" customWidth="1"/>
  </cols>
  <sheetData>
    <row r="2" spans="1:22" ht="15.75" x14ac:dyDescent="0.25">
      <c r="C2" s="12" t="s">
        <v>1</v>
      </c>
    </row>
    <row r="3" spans="1:22" ht="15.75" x14ac:dyDescent="0.25">
      <c r="C3" s="12" t="s">
        <v>8</v>
      </c>
    </row>
    <row r="5" spans="1:22" x14ac:dyDescent="0.25">
      <c r="C5" t="s">
        <v>27</v>
      </c>
      <c r="D5" s="35">
        <v>44742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2" x14ac:dyDescent="0.25">
      <c r="C6" s="37" t="s">
        <v>72</v>
      </c>
      <c r="D6" s="35">
        <v>44742</v>
      </c>
    </row>
    <row r="8" spans="1:22" x14ac:dyDescent="0.25">
      <c r="C8" t="s">
        <v>19</v>
      </c>
    </row>
    <row r="9" spans="1:22" ht="30.75" customHeight="1" x14ac:dyDescent="0.25">
      <c r="B9" s="11"/>
      <c r="C9" s="14" t="s">
        <v>31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2" x14ac:dyDescent="0.25">
      <c r="B10" s="1" t="s">
        <v>0</v>
      </c>
      <c r="C10" s="1" t="s">
        <v>33</v>
      </c>
      <c r="D10" s="13">
        <f t="shared" ref="D10:T10" si="0">D11+D17</f>
        <v>4.3100000000000023</v>
      </c>
      <c r="E10" s="13">
        <f t="shared" si="0"/>
        <v>-9.3799999999999955</v>
      </c>
      <c r="F10" s="13">
        <f t="shared" si="0"/>
        <v>-16.669999999999987</v>
      </c>
      <c r="G10" s="22">
        <f t="shared" si="0"/>
        <v>-21.740000000000009</v>
      </c>
      <c r="H10" s="13">
        <f t="shared" si="0"/>
        <v>5.5699999999999932</v>
      </c>
      <c r="I10" s="13">
        <f t="shared" si="0"/>
        <v>25.060000000000002</v>
      </c>
      <c r="J10" s="13">
        <f t="shared" si="0"/>
        <v>4.7700000000000102</v>
      </c>
      <c r="K10" s="22">
        <f t="shared" si="0"/>
        <v>35.400000000000091</v>
      </c>
      <c r="L10" s="13">
        <f t="shared" si="0"/>
        <v>21.760000000000019</v>
      </c>
      <c r="M10" s="13">
        <f t="shared" si="0"/>
        <v>27.629999999999967</v>
      </c>
      <c r="N10" s="27">
        <f t="shared" si="0"/>
        <v>15.259999999999991</v>
      </c>
      <c r="O10" s="22">
        <f t="shared" si="0"/>
        <v>64.649999999999977</v>
      </c>
      <c r="P10" s="13">
        <f t="shared" si="0"/>
        <v>1.5699999999999932</v>
      </c>
      <c r="Q10" s="13">
        <f t="shared" si="0"/>
        <v>3.5500000000000114</v>
      </c>
      <c r="R10" s="27">
        <f t="shared" si="0"/>
        <v>43.600000000000023</v>
      </c>
      <c r="S10" s="22">
        <f t="shared" si="0"/>
        <v>48.720000000000027</v>
      </c>
      <c r="T10" s="22">
        <f t="shared" si="0"/>
        <v>127.0300000000002</v>
      </c>
    </row>
    <row r="11" spans="1:22" x14ac:dyDescent="0.25">
      <c r="B11" s="4">
        <v>1</v>
      </c>
      <c r="C11" s="1" t="s">
        <v>20</v>
      </c>
      <c r="D11" s="13">
        <f>D12+D13+D14+D15+D16</f>
        <v>202.31</v>
      </c>
      <c r="E11" s="13">
        <f>E12+E13+E14+E15+E16</f>
        <v>198.62</v>
      </c>
      <c r="F11" s="13">
        <f>F12+F13+F14+F15+F16</f>
        <v>208.93</v>
      </c>
      <c r="G11" s="22">
        <f>SUM(D11:F11)</f>
        <v>609.86</v>
      </c>
      <c r="H11" s="13">
        <f>H12+H13+H14+H15+H16</f>
        <v>240.29999999999998</v>
      </c>
      <c r="I11" s="13">
        <f>I12+I13+I14+I15+I16</f>
        <v>265.8</v>
      </c>
      <c r="J11" s="13">
        <f>J12+J13+J14+J15+J16</f>
        <v>235.09</v>
      </c>
      <c r="K11" s="22">
        <f>SUM(H11:J11)</f>
        <v>741.19</v>
      </c>
      <c r="L11" s="13">
        <f>L12+L13+L14+L15+L16</f>
        <v>216.36</v>
      </c>
      <c r="M11" s="13">
        <f>M12+M13+M14+M15+M16</f>
        <v>214.26</v>
      </c>
      <c r="N11" s="27">
        <f>N12+N13+N14+N15+N16</f>
        <v>223.52999999999997</v>
      </c>
      <c r="O11" s="22">
        <f>SUM(L11:N11)</f>
        <v>654.15</v>
      </c>
      <c r="P11" s="13">
        <f>P12+P13+P14+P15+P16</f>
        <v>217.69</v>
      </c>
      <c r="Q11" s="13">
        <f>Q12+Q13+Q14+Q15+Q16</f>
        <v>218.1</v>
      </c>
      <c r="R11" s="27">
        <f>R12+R13+R14+R15+R16</f>
        <v>290.60000000000002</v>
      </c>
      <c r="S11" s="22">
        <f>P11+Q11+R11</f>
        <v>726.39</v>
      </c>
      <c r="T11" s="22">
        <f>G11+K11+O11+S11</f>
        <v>2731.59</v>
      </c>
    </row>
    <row r="12" spans="1:22" ht="14.25" customHeight="1" x14ac:dyDescent="0.25">
      <c r="A12" s="7"/>
      <c r="B12" s="5"/>
      <c r="C12" s="21" t="s">
        <v>39</v>
      </c>
      <c r="D12" s="25">
        <v>133</v>
      </c>
      <c r="E12" s="25">
        <v>131.9</v>
      </c>
      <c r="F12" s="25">
        <v>136.80000000000001</v>
      </c>
      <c r="G12" s="23">
        <f>SUM(D12:F12)</f>
        <v>401.7</v>
      </c>
      <c r="H12" s="25">
        <v>144</v>
      </c>
      <c r="I12" s="25">
        <v>139.6</v>
      </c>
      <c r="J12" s="25">
        <v>149.24</v>
      </c>
      <c r="K12" s="26">
        <f t="shared" ref="K12:K16" si="1">SUM(H12:J12)</f>
        <v>432.84000000000003</v>
      </c>
      <c r="L12" s="36">
        <v>147.09</v>
      </c>
      <c r="M12" s="29">
        <v>142.72</v>
      </c>
      <c r="N12" s="29">
        <v>142.44999999999999</v>
      </c>
      <c r="O12" s="26">
        <f>SUM(L12:N12)</f>
        <v>432.26</v>
      </c>
      <c r="P12" s="31">
        <v>144.47</v>
      </c>
      <c r="Q12" s="31">
        <v>144.88999999999999</v>
      </c>
      <c r="R12" s="31">
        <v>166</v>
      </c>
      <c r="S12" s="26">
        <f>P12+Q12+R12</f>
        <v>455.36</v>
      </c>
      <c r="T12" s="23">
        <f>G12+K12+O12+S12</f>
        <v>1722.1599999999999</v>
      </c>
      <c r="V12" s="33"/>
    </row>
    <row r="13" spans="1:22" x14ac:dyDescent="0.25">
      <c r="A13" s="7"/>
      <c r="B13" s="5"/>
      <c r="C13" s="3" t="s">
        <v>21</v>
      </c>
      <c r="D13" s="25">
        <v>0.11</v>
      </c>
      <c r="E13" s="25">
        <v>0.12</v>
      </c>
      <c r="F13" s="25">
        <v>0.13</v>
      </c>
      <c r="G13" s="23">
        <f>SUM(D13:F13)</f>
        <v>0.36</v>
      </c>
      <c r="H13" s="25">
        <v>0.1</v>
      </c>
      <c r="I13" s="25">
        <v>0.1</v>
      </c>
      <c r="J13" s="25">
        <v>1.3</v>
      </c>
      <c r="K13" s="26">
        <f t="shared" si="1"/>
        <v>1.5</v>
      </c>
      <c r="L13" s="36">
        <v>0.13</v>
      </c>
      <c r="M13" s="29">
        <v>0.2</v>
      </c>
      <c r="N13" s="29">
        <v>0.14000000000000001</v>
      </c>
      <c r="O13" s="26">
        <f t="shared" ref="O13:O16" si="2">SUM(L13:N13)</f>
        <v>0.47000000000000003</v>
      </c>
      <c r="P13" s="31">
        <v>0.3</v>
      </c>
      <c r="Q13" s="31">
        <v>0.13</v>
      </c>
      <c r="R13" s="31">
        <v>2.1</v>
      </c>
      <c r="S13" s="26">
        <f t="shared" ref="S13:S16" si="3">P13+Q13+R13</f>
        <v>2.5300000000000002</v>
      </c>
      <c r="T13" s="23">
        <f t="shared" ref="T13:T16" si="4">G13+K13+O13+S13</f>
        <v>4.8600000000000003</v>
      </c>
    </row>
    <row r="14" spans="1:22" x14ac:dyDescent="0.25">
      <c r="A14" s="7"/>
      <c r="B14" s="5"/>
      <c r="C14" s="3" t="s">
        <v>22</v>
      </c>
      <c r="D14" s="25">
        <v>69.2</v>
      </c>
      <c r="E14" s="25">
        <v>66.5</v>
      </c>
      <c r="F14" s="25">
        <v>71.8</v>
      </c>
      <c r="G14" s="23">
        <f t="shared" ref="G14:G16" si="5">SUM(D14:F14)</f>
        <v>207.5</v>
      </c>
      <c r="H14" s="25">
        <v>96</v>
      </c>
      <c r="I14" s="25">
        <v>125.9</v>
      </c>
      <c r="J14" s="25">
        <v>84.38</v>
      </c>
      <c r="K14" s="26">
        <f t="shared" si="1"/>
        <v>306.27999999999997</v>
      </c>
      <c r="L14" s="36">
        <v>69.14</v>
      </c>
      <c r="M14" s="29">
        <v>71.23</v>
      </c>
      <c r="N14" s="29">
        <v>80.88</v>
      </c>
      <c r="O14" s="26">
        <f t="shared" si="2"/>
        <v>221.25</v>
      </c>
      <c r="P14" s="31">
        <v>72.790000000000006</v>
      </c>
      <c r="Q14" s="31">
        <v>72.98</v>
      </c>
      <c r="R14" s="31">
        <v>122.2</v>
      </c>
      <c r="S14" s="26">
        <f t="shared" si="3"/>
        <v>267.97000000000003</v>
      </c>
      <c r="T14" s="23">
        <f t="shared" si="4"/>
        <v>1003</v>
      </c>
    </row>
    <row r="15" spans="1:22" x14ac:dyDescent="0.25">
      <c r="A15" s="7"/>
      <c r="B15" s="5"/>
      <c r="C15" s="3" t="s">
        <v>23</v>
      </c>
      <c r="D15" s="25">
        <v>0</v>
      </c>
      <c r="E15" s="25">
        <v>0.1</v>
      </c>
      <c r="F15" s="25">
        <v>0.2</v>
      </c>
      <c r="G15" s="23">
        <f t="shared" si="5"/>
        <v>0.30000000000000004</v>
      </c>
      <c r="H15" s="25">
        <v>0.2</v>
      </c>
      <c r="I15" s="25">
        <v>0.2</v>
      </c>
      <c r="J15" s="25">
        <v>0.17</v>
      </c>
      <c r="K15" s="26">
        <f t="shared" si="1"/>
        <v>0.57000000000000006</v>
      </c>
      <c r="L15" s="36">
        <v>0</v>
      </c>
      <c r="M15" s="29">
        <v>0.11</v>
      </c>
      <c r="N15" s="29">
        <v>0.06</v>
      </c>
      <c r="O15" s="26">
        <f t="shared" si="2"/>
        <v>0.16999999999999998</v>
      </c>
      <c r="P15" s="31">
        <v>0.13</v>
      </c>
      <c r="Q15" s="31">
        <v>0.1</v>
      </c>
      <c r="R15" s="31">
        <v>0.3</v>
      </c>
      <c r="S15" s="26">
        <f t="shared" si="3"/>
        <v>0.53</v>
      </c>
      <c r="T15" s="23">
        <f t="shared" si="4"/>
        <v>1.57</v>
      </c>
    </row>
    <row r="16" spans="1:22" ht="60" x14ac:dyDescent="0.25">
      <c r="B16" s="6"/>
      <c r="C16" s="3" t="s">
        <v>41</v>
      </c>
      <c r="D16" s="25">
        <v>0</v>
      </c>
      <c r="E16" s="25">
        <v>0</v>
      </c>
      <c r="F16" s="25"/>
      <c r="G16" s="23">
        <f t="shared" si="5"/>
        <v>0</v>
      </c>
      <c r="H16" s="25">
        <v>0</v>
      </c>
      <c r="I16" s="25">
        <v>0</v>
      </c>
      <c r="J16" s="25">
        <v>0</v>
      </c>
      <c r="K16" s="26">
        <f t="shared" si="1"/>
        <v>0</v>
      </c>
      <c r="L16" s="36">
        <v>0</v>
      </c>
      <c r="M16" s="29">
        <v>0</v>
      </c>
      <c r="N16" s="29">
        <v>0</v>
      </c>
      <c r="O16" s="26">
        <f t="shared" si="2"/>
        <v>0</v>
      </c>
      <c r="P16" s="31">
        <v>0</v>
      </c>
      <c r="Q16" s="31">
        <v>0</v>
      </c>
      <c r="R16" s="31">
        <v>0</v>
      </c>
      <c r="S16" s="26">
        <f t="shared" si="3"/>
        <v>0</v>
      </c>
      <c r="T16" s="23">
        <f t="shared" si="4"/>
        <v>0</v>
      </c>
    </row>
    <row r="17" spans="2:20" x14ac:dyDescent="0.25">
      <c r="B17" s="4">
        <v>2</v>
      </c>
      <c r="C17" s="1" t="s">
        <v>47</v>
      </c>
      <c r="D17" s="27">
        <f>D18+D19+D20+D21+D22+D23+D24</f>
        <v>-198</v>
      </c>
      <c r="E17" s="27">
        <f>E18+E19+E20+E21+E22+E23+E24</f>
        <v>-208</v>
      </c>
      <c r="F17" s="27">
        <f>F18+F19+F20+F21+F22+F23+F24</f>
        <v>-225.6</v>
      </c>
      <c r="G17" s="22">
        <f>SUM(D17:F17)</f>
        <v>-631.6</v>
      </c>
      <c r="H17" s="27">
        <f>H18+H19+H20+H21+H22+H23+H24</f>
        <v>-234.73</v>
      </c>
      <c r="I17" s="27">
        <f>I18+I19+I20+I21+I22+I23+I24</f>
        <v>-240.74</v>
      </c>
      <c r="J17" s="27">
        <f>J18+J19+J20+J21+J22+J23+J24</f>
        <v>-230.32</v>
      </c>
      <c r="K17" s="22">
        <f>SUM(H17:J17)</f>
        <v>-705.79</v>
      </c>
      <c r="L17" s="27">
        <f>L18+L19+L20+L21+L22+L23+L24</f>
        <v>-194.6</v>
      </c>
      <c r="M17" s="27">
        <f>M18+M19+M20+M21+M22+M23+M24</f>
        <v>-186.63000000000002</v>
      </c>
      <c r="N17" s="27">
        <f>N18+N19+N20+N21+N22+N23+N24</f>
        <v>-208.26999999999998</v>
      </c>
      <c r="O17" s="22">
        <f>SUM(L17:N17)</f>
        <v>-589.5</v>
      </c>
      <c r="P17" s="27">
        <f>P18+P19+P20+P21+P22+P23+P24</f>
        <v>-216.12</v>
      </c>
      <c r="Q17" s="27">
        <f>Q18+Q19+Q20+Q21+Q22+Q23+Q24</f>
        <v>-214.54999999999998</v>
      </c>
      <c r="R17" s="27">
        <f>R18+R19+R20+R21+R22+R23+R24</f>
        <v>-247</v>
      </c>
      <c r="S17" s="22">
        <f>P17+Q17+R17</f>
        <v>-677.67</v>
      </c>
      <c r="T17" s="22">
        <f>G17+K17+O17+S17</f>
        <v>-2604.56</v>
      </c>
    </row>
    <row r="18" spans="2:20" x14ac:dyDescent="0.25">
      <c r="B18" s="16"/>
      <c r="C18" s="2" t="s">
        <v>30</v>
      </c>
      <c r="D18" s="28">
        <v>-189</v>
      </c>
      <c r="E18" s="28">
        <v>-177.9</v>
      </c>
      <c r="F18" s="28">
        <v>-214.7</v>
      </c>
      <c r="G18" s="24">
        <f>SUM(D18:F18)</f>
        <v>-581.59999999999991</v>
      </c>
      <c r="H18" s="28">
        <v>-198.12</v>
      </c>
      <c r="I18" s="28">
        <v>-202.03</v>
      </c>
      <c r="J18" s="28">
        <v>-202.7</v>
      </c>
      <c r="K18" s="24">
        <f>SUM(H18:J18)</f>
        <v>-602.84999999999991</v>
      </c>
      <c r="L18" s="28">
        <v>-186.14</v>
      </c>
      <c r="M18" s="28">
        <v>-177.8</v>
      </c>
      <c r="N18" s="28">
        <v>-198.26</v>
      </c>
      <c r="O18" s="24">
        <f>SUM(L18:N18)</f>
        <v>-562.20000000000005</v>
      </c>
      <c r="P18" s="28">
        <v>-205.31</v>
      </c>
      <c r="Q18" s="28">
        <v>-204.53</v>
      </c>
      <c r="R18" s="28">
        <v>-232.7</v>
      </c>
      <c r="S18" s="24">
        <f>P18+Q18+R18</f>
        <v>-642.54</v>
      </c>
      <c r="T18" s="24">
        <f>G18+K18+O18+S18</f>
        <v>-2389.1899999999996</v>
      </c>
    </row>
    <row r="19" spans="2:20" x14ac:dyDescent="0.25">
      <c r="B19" s="5"/>
      <c r="C19" s="2" t="s">
        <v>26</v>
      </c>
      <c r="D19" s="25">
        <v>-1</v>
      </c>
      <c r="E19" s="25">
        <v>-21.2</v>
      </c>
      <c r="F19" s="25">
        <v>-1.9</v>
      </c>
      <c r="G19" s="24">
        <f t="shared" ref="G19:G24" si="6">SUM(D19:F19)</f>
        <v>-24.099999999999998</v>
      </c>
      <c r="H19" s="28">
        <v>-28</v>
      </c>
      <c r="I19" s="28">
        <v>-30.4</v>
      </c>
      <c r="J19" s="28">
        <v>-17.03</v>
      </c>
      <c r="K19" s="24">
        <f t="shared" ref="K19:K24" si="7">SUM(H19:J19)</f>
        <v>-75.430000000000007</v>
      </c>
      <c r="L19" s="28">
        <v>-1.55</v>
      </c>
      <c r="M19" s="28">
        <v>-1.4</v>
      </c>
      <c r="N19" s="28">
        <v>-1.44</v>
      </c>
      <c r="O19" s="24">
        <f t="shared" ref="O19:O24" si="8">SUM(L19:N19)</f>
        <v>-4.3900000000000006</v>
      </c>
      <c r="P19" s="28">
        <v>-1.62</v>
      </c>
      <c r="Q19" s="28">
        <v>-1.56</v>
      </c>
      <c r="R19" s="28">
        <v>-4.0999999999999996</v>
      </c>
      <c r="S19" s="24">
        <f t="shared" ref="S19:S24" si="9">P19+Q19+R19</f>
        <v>-7.2799999999999994</v>
      </c>
      <c r="T19" s="24">
        <f t="shared" ref="T19:T24" si="10">G19+K19+O19+S19</f>
        <v>-111.2</v>
      </c>
    </row>
    <row r="20" spans="2:20" x14ac:dyDescent="0.25">
      <c r="B20" s="5"/>
      <c r="C20" s="2" t="s">
        <v>48</v>
      </c>
      <c r="D20" s="25">
        <v>-2.9</v>
      </c>
      <c r="E20" s="25">
        <v>-3.1</v>
      </c>
      <c r="F20" s="25">
        <v>-3</v>
      </c>
      <c r="G20" s="24">
        <f t="shared" si="6"/>
        <v>-9</v>
      </c>
      <c r="H20" s="28">
        <v>-4.01</v>
      </c>
      <c r="I20" s="28">
        <v>-2.91</v>
      </c>
      <c r="J20" s="28">
        <v>-2.83</v>
      </c>
      <c r="K20" s="24">
        <f t="shared" si="7"/>
        <v>-9.75</v>
      </c>
      <c r="L20" s="28">
        <v>-2.52</v>
      </c>
      <c r="M20" s="28">
        <v>-2.2999999999999998</v>
      </c>
      <c r="N20" s="28">
        <v>-2.6</v>
      </c>
      <c r="O20" s="24">
        <f t="shared" si="8"/>
        <v>-7.42</v>
      </c>
      <c r="P20" s="28">
        <v>-3.78</v>
      </c>
      <c r="Q20" s="28">
        <v>-2.98</v>
      </c>
      <c r="R20" s="28">
        <v>-3.9</v>
      </c>
      <c r="S20" s="24">
        <f t="shared" si="9"/>
        <v>-10.66</v>
      </c>
      <c r="T20" s="24">
        <f t="shared" si="10"/>
        <v>-36.83</v>
      </c>
    </row>
    <row r="21" spans="2:20" x14ac:dyDescent="0.25">
      <c r="B21" s="5"/>
      <c r="C21" s="2" t="s">
        <v>49</v>
      </c>
      <c r="D21" s="25">
        <v>-4</v>
      </c>
      <c r="E21" s="25">
        <v>-4.5999999999999996</v>
      </c>
      <c r="F21" s="25">
        <v>-4.7</v>
      </c>
      <c r="G21" s="24">
        <f t="shared" si="6"/>
        <v>-13.3</v>
      </c>
      <c r="H21" s="28">
        <v>-3.6</v>
      </c>
      <c r="I21" s="28">
        <v>-4.3</v>
      </c>
      <c r="J21" s="28">
        <v>-6.39</v>
      </c>
      <c r="K21" s="24">
        <f t="shared" si="7"/>
        <v>-14.29</v>
      </c>
      <c r="L21" s="28">
        <v>-3.44</v>
      </c>
      <c r="M21" s="28">
        <v>-4.03</v>
      </c>
      <c r="N21" s="28">
        <v>-4.8</v>
      </c>
      <c r="O21" s="24">
        <f t="shared" si="8"/>
        <v>-12.27</v>
      </c>
      <c r="P21" s="28">
        <v>-4.3099999999999996</v>
      </c>
      <c r="Q21" s="28">
        <v>-4.3099999999999996</v>
      </c>
      <c r="R21" s="28">
        <v>-5</v>
      </c>
      <c r="S21" s="24">
        <f t="shared" si="9"/>
        <v>-13.62</v>
      </c>
      <c r="T21" s="24">
        <f t="shared" si="10"/>
        <v>-53.48</v>
      </c>
    </row>
    <row r="22" spans="2:20" x14ac:dyDescent="0.25">
      <c r="B22" s="5"/>
      <c r="C22" s="2" t="s">
        <v>50</v>
      </c>
      <c r="D22" s="25">
        <v>-0.7</v>
      </c>
      <c r="E22" s="25">
        <v>-0.8</v>
      </c>
      <c r="F22" s="25">
        <v>-0.9</v>
      </c>
      <c r="G22" s="24">
        <f t="shared" si="6"/>
        <v>-2.4</v>
      </c>
      <c r="H22" s="28">
        <v>-0.6</v>
      </c>
      <c r="I22" s="28">
        <v>-0.7</v>
      </c>
      <c r="J22" s="28">
        <v>-0.97</v>
      </c>
      <c r="K22" s="24">
        <f t="shared" si="7"/>
        <v>-2.2699999999999996</v>
      </c>
      <c r="L22" s="28">
        <v>-0.54</v>
      </c>
      <c r="M22" s="28">
        <v>-0.7</v>
      </c>
      <c r="N22" s="28">
        <v>-0.76</v>
      </c>
      <c r="O22" s="24">
        <f t="shared" si="8"/>
        <v>-2</v>
      </c>
      <c r="P22" s="28">
        <v>-0.68</v>
      </c>
      <c r="Q22" s="28">
        <v>-0.75</v>
      </c>
      <c r="R22" s="28">
        <v>-0.9</v>
      </c>
      <c r="S22" s="24">
        <f t="shared" si="9"/>
        <v>-2.33</v>
      </c>
      <c r="T22" s="24">
        <f t="shared" si="10"/>
        <v>-9</v>
      </c>
    </row>
    <row r="23" spans="2:20" ht="30" x14ac:dyDescent="0.25">
      <c r="B23" s="5"/>
      <c r="C23" s="17" t="s">
        <v>51</v>
      </c>
      <c r="D23" s="25">
        <v>-0.4</v>
      </c>
      <c r="E23" s="25">
        <v>-0.4</v>
      </c>
      <c r="F23" s="25">
        <v>-0.4</v>
      </c>
      <c r="G23" s="24">
        <f t="shared" si="6"/>
        <v>-1.2000000000000002</v>
      </c>
      <c r="H23" s="28">
        <v>-0.4</v>
      </c>
      <c r="I23" s="28">
        <v>-0.4</v>
      </c>
      <c r="J23" s="28">
        <v>-0.4</v>
      </c>
      <c r="K23" s="24">
        <f t="shared" si="7"/>
        <v>-1.2000000000000002</v>
      </c>
      <c r="L23" s="28">
        <v>-0.41</v>
      </c>
      <c r="M23" s="28">
        <v>-0.4</v>
      </c>
      <c r="N23" s="28">
        <v>-0.41</v>
      </c>
      <c r="O23" s="24">
        <f t="shared" si="8"/>
        <v>-1.22</v>
      </c>
      <c r="P23" s="28">
        <v>-0.42</v>
      </c>
      <c r="Q23" s="28">
        <v>-0.42</v>
      </c>
      <c r="R23" s="28">
        <v>-0.4</v>
      </c>
      <c r="S23" s="24">
        <f t="shared" si="9"/>
        <v>-1.24</v>
      </c>
      <c r="T23" s="24">
        <f t="shared" si="10"/>
        <v>-4.8600000000000003</v>
      </c>
    </row>
    <row r="24" spans="2:20" ht="30" x14ac:dyDescent="0.25">
      <c r="B24" s="6"/>
      <c r="C24" s="17" t="s">
        <v>42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>
        <v>0</v>
      </c>
      <c r="R24" s="28">
        <v>0</v>
      </c>
      <c r="S24" s="24">
        <f t="shared" si="9"/>
        <v>0</v>
      </c>
      <c r="T24" s="24">
        <f t="shared" si="10"/>
        <v>0</v>
      </c>
    </row>
    <row r="25" spans="2:20" x14ac:dyDescent="0.25">
      <c r="P25" s="7"/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34"/>
  <sheetViews>
    <sheetView zoomScale="90" zoomScaleNormal="90" workbookViewId="0">
      <selection activeCell="G6" sqref="G6"/>
    </sheetView>
  </sheetViews>
  <sheetFormatPr defaultRowHeight="15" x14ac:dyDescent="0.25"/>
  <cols>
    <col min="1" max="1" width="3.140625" customWidth="1"/>
    <col min="2" max="2" width="5.42578125" customWidth="1"/>
    <col min="3" max="3" width="43.5703125" customWidth="1"/>
    <col min="4" max="4" width="13.85546875" bestFit="1" customWidth="1"/>
    <col min="5" max="5" width="14.85546875" customWidth="1"/>
    <col min="6" max="6" width="12.42578125" customWidth="1"/>
    <col min="7" max="7" width="9.5703125" customWidth="1"/>
    <col min="8" max="8" width="11.42578125" customWidth="1"/>
    <col min="9" max="9" width="11.140625" customWidth="1"/>
    <col min="10" max="10" width="11.85546875" customWidth="1"/>
    <col min="11" max="11" width="10.42578125" customWidth="1"/>
    <col min="12" max="12" width="11.7109375" customWidth="1"/>
    <col min="13" max="13" width="15.140625" customWidth="1"/>
    <col min="14" max="14" width="16.5703125" customWidth="1"/>
    <col min="15" max="15" width="11.85546875" customWidth="1"/>
    <col min="16" max="16" width="14.5703125" customWidth="1"/>
    <col min="17" max="17" width="16.42578125" customWidth="1"/>
    <col min="18" max="18" width="16.85546875" customWidth="1"/>
    <col min="19" max="19" width="11.85546875" customWidth="1"/>
    <col min="20" max="20" width="12.42578125" customWidth="1"/>
  </cols>
  <sheetData>
    <row r="2" spans="1:20" ht="15.75" x14ac:dyDescent="0.25">
      <c r="C2" s="12" t="s">
        <v>4</v>
      </c>
    </row>
    <row r="3" spans="1:20" ht="15.75" x14ac:dyDescent="0.25">
      <c r="C3" s="12" t="s">
        <v>7</v>
      </c>
    </row>
    <row r="5" spans="1:20" x14ac:dyDescent="0.25">
      <c r="C5" t="s">
        <v>27</v>
      </c>
      <c r="D5" s="35">
        <v>44742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s="37" t="s">
        <v>72</v>
      </c>
      <c r="D6" s="35">
        <v>44742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32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D11+D20</f>
        <v>1.3000000000000114</v>
      </c>
      <c r="E10" s="13">
        <f t="shared" si="0"/>
        <v>10.099999999999994</v>
      </c>
      <c r="F10" s="13">
        <f t="shared" si="0"/>
        <v>72.499999999999972</v>
      </c>
      <c r="G10" s="22">
        <f t="shared" si="0"/>
        <v>83.899999999999977</v>
      </c>
      <c r="H10" s="13">
        <f t="shared" si="0"/>
        <v>65.599999999999966</v>
      </c>
      <c r="I10" s="13">
        <f t="shared" si="0"/>
        <v>12.700000000000017</v>
      </c>
      <c r="J10" s="13">
        <f t="shared" si="0"/>
        <v>32.11000000000007</v>
      </c>
      <c r="K10" s="22">
        <f t="shared" si="0"/>
        <v>110.41000000000008</v>
      </c>
      <c r="L10" s="13">
        <f t="shared" si="0"/>
        <v>17.549999999999983</v>
      </c>
      <c r="M10" s="27">
        <f t="shared" si="0"/>
        <v>-22.990000000000038</v>
      </c>
      <c r="N10" s="27">
        <f t="shared" si="0"/>
        <v>-8.3899999999999579</v>
      </c>
      <c r="O10" s="22">
        <f t="shared" si="0"/>
        <v>-13.830000000000041</v>
      </c>
      <c r="P10" s="13">
        <f t="shared" si="0"/>
        <v>37.402999999999935</v>
      </c>
      <c r="Q10" s="13">
        <f t="shared" si="0"/>
        <v>-24.623999999999995</v>
      </c>
      <c r="R10" s="13">
        <f t="shared" si="0"/>
        <v>26.099999999999966</v>
      </c>
      <c r="S10" s="22">
        <f t="shared" si="0"/>
        <v>38.879000000000019</v>
      </c>
      <c r="T10" s="22">
        <f t="shared" si="0"/>
        <v>219.35899999999901</v>
      </c>
    </row>
    <row r="11" spans="1:20" x14ac:dyDescent="0.25">
      <c r="B11" s="4">
        <v>1</v>
      </c>
      <c r="C11" s="1" t="s">
        <v>20</v>
      </c>
      <c r="D11" s="13">
        <f t="shared" ref="D11:T11" si="1">D12+D15+D16+D17+D18+D19</f>
        <v>215.50000000000003</v>
      </c>
      <c r="E11" s="13">
        <f t="shared" si="1"/>
        <v>224.49999999999997</v>
      </c>
      <c r="F11" s="13">
        <f t="shared" si="1"/>
        <v>301.39999999999998</v>
      </c>
      <c r="G11" s="22">
        <f>SUM(D11:F11)</f>
        <v>741.4</v>
      </c>
      <c r="H11" s="13">
        <f t="shared" si="1"/>
        <v>285</v>
      </c>
      <c r="I11" s="13">
        <f t="shared" si="1"/>
        <v>239.20000000000002</v>
      </c>
      <c r="J11" s="13">
        <f t="shared" si="1"/>
        <v>266.12000000000006</v>
      </c>
      <c r="K11" s="22">
        <f>SUM(H11:J11)</f>
        <v>790.32000000000016</v>
      </c>
      <c r="L11" s="13">
        <f t="shared" si="1"/>
        <v>230.27999999999997</v>
      </c>
      <c r="M11" s="27">
        <f t="shared" si="1"/>
        <v>209.89</v>
      </c>
      <c r="N11" s="27">
        <f t="shared" si="1"/>
        <v>234.91000000000003</v>
      </c>
      <c r="O11" s="22">
        <f>SUM(L11:N11)</f>
        <v>675.07999999999993</v>
      </c>
      <c r="P11" s="27">
        <f t="shared" si="1"/>
        <v>277.10299999999995</v>
      </c>
      <c r="Q11" s="13">
        <f t="shared" si="1"/>
        <v>236.57599999999999</v>
      </c>
      <c r="R11" s="27">
        <f t="shared" si="1"/>
        <v>362.8</v>
      </c>
      <c r="S11" s="22">
        <f>P11+Q11+R11</f>
        <v>876.47900000000004</v>
      </c>
      <c r="T11" s="22">
        <f t="shared" si="1"/>
        <v>3083.2789999999995</v>
      </c>
    </row>
    <row r="12" spans="1:20" x14ac:dyDescent="0.25">
      <c r="B12" s="5"/>
      <c r="C12" s="2" t="s">
        <v>29</v>
      </c>
      <c r="D12" s="25">
        <f>D13+D14</f>
        <v>101.4</v>
      </c>
      <c r="E12" s="25">
        <f>E13+E14</f>
        <v>106.7</v>
      </c>
      <c r="F12" s="25">
        <f>F13+F14</f>
        <v>139.6</v>
      </c>
      <c r="G12" s="23">
        <f>SUM(D12:F12)</f>
        <v>347.70000000000005</v>
      </c>
      <c r="H12" s="25">
        <f>H13+H14</f>
        <v>120.4</v>
      </c>
      <c r="I12" s="25">
        <f>I13+I14</f>
        <v>111.3</v>
      </c>
      <c r="J12" s="25">
        <f>J13+J14</f>
        <v>115.89999999999999</v>
      </c>
      <c r="K12" s="23">
        <f>SUM(H12:J12)</f>
        <v>347.59999999999997</v>
      </c>
      <c r="L12" s="9">
        <f>L13+L14</f>
        <v>117.53999999999999</v>
      </c>
      <c r="M12" s="25">
        <f>M13+M14</f>
        <v>111.75</v>
      </c>
      <c r="N12" s="25">
        <f>N13+N14</f>
        <v>112.9</v>
      </c>
      <c r="O12" s="23">
        <f>SUM(L12:N12)</f>
        <v>342.19</v>
      </c>
      <c r="P12" s="25">
        <f>P13+P14</f>
        <v>140.69999999999999</v>
      </c>
      <c r="Q12" s="9">
        <f>Q13+Q14</f>
        <v>115.41999999999999</v>
      </c>
      <c r="R12" s="25">
        <f>R13+R14</f>
        <v>147.19999999999999</v>
      </c>
      <c r="S12" s="23">
        <f>P12+Q12+R12</f>
        <v>403.32</v>
      </c>
      <c r="T12" s="23">
        <f>T13+T14</f>
        <v>1440.81</v>
      </c>
    </row>
    <row r="13" spans="1:20" x14ac:dyDescent="0.25">
      <c r="A13" s="7"/>
      <c r="B13" s="5"/>
      <c r="C13" s="8" t="s">
        <v>35</v>
      </c>
      <c r="D13" s="25">
        <v>100</v>
      </c>
      <c r="E13" s="25">
        <v>105.7</v>
      </c>
      <c r="F13" s="25">
        <v>108.9</v>
      </c>
      <c r="G13" s="23">
        <f t="shared" ref="G13:G19" si="2">SUM(D13:F13)</f>
        <v>314.60000000000002</v>
      </c>
      <c r="H13" s="25">
        <v>116.4</v>
      </c>
      <c r="I13" s="25">
        <v>109.3</v>
      </c>
      <c r="J13" s="25">
        <v>115.85</v>
      </c>
      <c r="K13" s="23">
        <f t="shared" ref="K13:K19" si="3">SUM(H13:J13)</f>
        <v>341.54999999999995</v>
      </c>
      <c r="L13" s="25">
        <v>114.16</v>
      </c>
      <c r="M13" s="25">
        <v>110.2</v>
      </c>
      <c r="N13" s="25">
        <v>111.4</v>
      </c>
      <c r="O13" s="23">
        <f>SUM(L13:N13)</f>
        <v>335.76</v>
      </c>
      <c r="P13" s="25">
        <v>113.6</v>
      </c>
      <c r="Q13" s="25">
        <v>113.82</v>
      </c>
      <c r="R13" s="25">
        <v>145.69999999999999</v>
      </c>
      <c r="S13" s="23">
        <f>P13+Q13+R13</f>
        <v>373.12</v>
      </c>
      <c r="T13" s="23">
        <f>G13+K13+O13+S13</f>
        <v>1365.03</v>
      </c>
    </row>
    <row r="14" spans="1:20" x14ac:dyDescent="0.25">
      <c r="A14" s="7"/>
      <c r="B14" s="5"/>
      <c r="C14" s="8" t="s">
        <v>38</v>
      </c>
      <c r="D14" s="25">
        <v>1.4</v>
      </c>
      <c r="E14" s="25">
        <v>1</v>
      </c>
      <c r="F14" s="25">
        <v>30.7</v>
      </c>
      <c r="G14" s="23">
        <f t="shared" si="2"/>
        <v>33.1</v>
      </c>
      <c r="H14" s="25">
        <v>4</v>
      </c>
      <c r="I14" s="25">
        <v>2</v>
      </c>
      <c r="J14" s="25">
        <v>0.05</v>
      </c>
      <c r="K14" s="23">
        <f t="shared" si="3"/>
        <v>6.05</v>
      </c>
      <c r="L14" s="25">
        <v>3.38</v>
      </c>
      <c r="M14" s="25">
        <v>1.55</v>
      </c>
      <c r="N14" s="25">
        <v>1.5</v>
      </c>
      <c r="O14" s="23">
        <f t="shared" ref="O14:O19" si="4">SUM(L14:N14)</f>
        <v>6.43</v>
      </c>
      <c r="P14" s="25">
        <v>27.1</v>
      </c>
      <c r="Q14" s="25">
        <v>1.6</v>
      </c>
      <c r="R14" s="25">
        <v>1.5</v>
      </c>
      <c r="S14" s="23">
        <f t="shared" ref="S14:S19" si="5">P14+Q14+R14</f>
        <v>30.200000000000003</v>
      </c>
      <c r="T14" s="23">
        <f t="shared" ref="T14:T19" si="6">G14+K14+O14+S14</f>
        <v>75.78</v>
      </c>
    </row>
    <row r="15" spans="1:20" x14ac:dyDescent="0.25">
      <c r="A15" s="7"/>
      <c r="B15" s="5"/>
      <c r="C15" s="3" t="s">
        <v>21</v>
      </c>
      <c r="D15" s="25">
        <v>48</v>
      </c>
      <c r="E15" s="25">
        <v>49.5</v>
      </c>
      <c r="F15" s="25">
        <v>55.6</v>
      </c>
      <c r="G15" s="23">
        <f t="shared" si="2"/>
        <v>153.1</v>
      </c>
      <c r="H15" s="25">
        <v>51.7</v>
      </c>
      <c r="I15" s="25">
        <v>52.5</v>
      </c>
      <c r="J15" s="25">
        <v>56.35</v>
      </c>
      <c r="K15" s="23">
        <f t="shared" si="3"/>
        <v>160.55000000000001</v>
      </c>
      <c r="L15" s="25">
        <v>50.1</v>
      </c>
      <c r="M15" s="25">
        <v>47.87</v>
      </c>
      <c r="N15" s="25">
        <v>55.4</v>
      </c>
      <c r="O15" s="23">
        <f t="shared" si="4"/>
        <v>153.37</v>
      </c>
      <c r="P15" s="25">
        <v>57.1</v>
      </c>
      <c r="Q15" s="25">
        <v>56.17</v>
      </c>
      <c r="R15" s="25">
        <v>70.8</v>
      </c>
      <c r="S15" s="23">
        <f t="shared" si="5"/>
        <v>184.07</v>
      </c>
      <c r="T15" s="23">
        <f t="shared" si="6"/>
        <v>651.08999999999992</v>
      </c>
    </row>
    <row r="16" spans="1:20" x14ac:dyDescent="0.25">
      <c r="A16" s="7"/>
      <c r="B16" s="5"/>
      <c r="C16" s="3" t="s">
        <v>22</v>
      </c>
      <c r="D16" s="25">
        <v>58.4</v>
      </c>
      <c r="E16" s="25">
        <v>62.1</v>
      </c>
      <c r="F16" s="25">
        <v>99.3</v>
      </c>
      <c r="G16" s="23">
        <f t="shared" si="2"/>
        <v>219.8</v>
      </c>
      <c r="H16" s="25">
        <v>109.7</v>
      </c>
      <c r="I16" s="25">
        <v>72.7</v>
      </c>
      <c r="J16" s="25">
        <v>79.81</v>
      </c>
      <c r="K16" s="23">
        <f t="shared" si="3"/>
        <v>262.21000000000004</v>
      </c>
      <c r="L16" s="25">
        <v>61.19</v>
      </c>
      <c r="M16" s="25">
        <v>45.83</v>
      </c>
      <c r="N16" s="25">
        <v>59.4</v>
      </c>
      <c r="O16" s="23">
        <f t="shared" si="4"/>
        <v>166.42</v>
      </c>
      <c r="P16" s="25">
        <v>77.8</v>
      </c>
      <c r="Q16" s="25">
        <v>62.52</v>
      </c>
      <c r="R16" s="25">
        <v>141.69999999999999</v>
      </c>
      <c r="S16" s="23">
        <f t="shared" si="5"/>
        <v>282.02</v>
      </c>
      <c r="T16" s="23">
        <f t="shared" si="6"/>
        <v>930.45</v>
      </c>
    </row>
    <row r="17" spans="1:20" x14ac:dyDescent="0.25">
      <c r="A17" s="7"/>
      <c r="B17" s="5"/>
      <c r="C17" s="3" t="s">
        <v>23</v>
      </c>
      <c r="D17" s="25">
        <v>7.3</v>
      </c>
      <c r="E17" s="25">
        <v>6.1</v>
      </c>
      <c r="F17" s="25">
        <v>6.9</v>
      </c>
      <c r="G17" s="23">
        <f t="shared" si="2"/>
        <v>20.299999999999997</v>
      </c>
      <c r="H17" s="25">
        <v>3.2</v>
      </c>
      <c r="I17" s="25">
        <v>1.8</v>
      </c>
      <c r="J17" s="25">
        <v>6.72</v>
      </c>
      <c r="K17" s="23">
        <f t="shared" si="3"/>
        <v>11.719999999999999</v>
      </c>
      <c r="L17" s="25">
        <v>1.44</v>
      </c>
      <c r="M17" s="25">
        <v>1.64</v>
      </c>
      <c r="N17" s="25">
        <v>7.2</v>
      </c>
      <c r="O17" s="23">
        <f t="shared" si="4"/>
        <v>10.280000000000001</v>
      </c>
      <c r="P17" s="25">
        <v>1.5</v>
      </c>
      <c r="Q17" s="25">
        <v>2.38</v>
      </c>
      <c r="R17" s="25">
        <v>2</v>
      </c>
      <c r="S17" s="23">
        <f t="shared" si="5"/>
        <v>5.88</v>
      </c>
      <c r="T17" s="23">
        <f t="shared" si="6"/>
        <v>48.18</v>
      </c>
    </row>
    <row r="18" spans="1:20" x14ac:dyDescent="0.25">
      <c r="A18" s="7"/>
      <c r="B18" s="5"/>
      <c r="C18" s="3" t="s">
        <v>25</v>
      </c>
      <c r="D18" s="25">
        <v>0.4</v>
      </c>
      <c r="E18" s="25">
        <v>0</v>
      </c>
      <c r="F18" s="25">
        <v>0</v>
      </c>
      <c r="G18" s="23">
        <f t="shared" si="2"/>
        <v>0.4</v>
      </c>
      <c r="H18" s="25">
        <v>0</v>
      </c>
      <c r="I18" s="25">
        <v>0.9</v>
      </c>
      <c r="J18" s="25">
        <v>7.3</v>
      </c>
      <c r="K18" s="23">
        <f t="shared" si="3"/>
        <v>8.1999999999999993</v>
      </c>
      <c r="L18" s="25">
        <v>-0.15</v>
      </c>
      <c r="M18" s="25">
        <v>2.8</v>
      </c>
      <c r="N18" s="25">
        <v>0.15</v>
      </c>
      <c r="O18" s="23">
        <f t="shared" si="4"/>
        <v>2.8</v>
      </c>
      <c r="P18" s="25">
        <v>0</v>
      </c>
      <c r="Q18" s="25">
        <v>0.05</v>
      </c>
      <c r="R18" s="25">
        <v>0.6</v>
      </c>
      <c r="S18" s="23">
        <f t="shared" si="5"/>
        <v>0.65</v>
      </c>
      <c r="T18" s="23">
        <f t="shared" si="6"/>
        <v>12.049999999999999</v>
      </c>
    </row>
    <row r="19" spans="1:20" ht="60" x14ac:dyDescent="0.25">
      <c r="A19" s="18"/>
      <c r="B19" s="6"/>
      <c r="C19" s="3" t="s">
        <v>41</v>
      </c>
      <c r="D19" s="25">
        <v>0</v>
      </c>
      <c r="E19" s="25">
        <v>0.1</v>
      </c>
      <c r="F19" s="25">
        <v>0</v>
      </c>
      <c r="G19" s="23">
        <f t="shared" si="2"/>
        <v>0.1</v>
      </c>
      <c r="H19" s="25">
        <v>0</v>
      </c>
      <c r="I19" s="25">
        <v>0</v>
      </c>
      <c r="J19" s="25">
        <v>0.04</v>
      </c>
      <c r="K19" s="23">
        <f t="shared" si="3"/>
        <v>0.04</v>
      </c>
      <c r="L19" s="25">
        <v>0.16</v>
      </c>
      <c r="M19" s="25">
        <v>0</v>
      </c>
      <c r="N19" s="25">
        <v>-0.14000000000000001</v>
      </c>
      <c r="O19" s="23">
        <f t="shared" si="4"/>
        <v>1.999999999999999E-2</v>
      </c>
      <c r="P19" s="25">
        <v>3.0000000000000001E-3</v>
      </c>
      <c r="Q19" s="25">
        <v>3.5999999999999997E-2</v>
      </c>
      <c r="R19" s="25">
        <v>0.5</v>
      </c>
      <c r="S19" s="23">
        <f t="shared" si="5"/>
        <v>0.53900000000000003</v>
      </c>
      <c r="T19" s="23">
        <f t="shared" si="6"/>
        <v>0.69900000000000007</v>
      </c>
    </row>
    <row r="20" spans="1:20" x14ac:dyDescent="0.25">
      <c r="B20" s="4">
        <v>2</v>
      </c>
      <c r="C20" s="1" t="s">
        <v>47</v>
      </c>
      <c r="D20" s="27">
        <f t="shared" ref="D20:T20" si="7">D21+D22+D23+D24+D25+D26+D27</f>
        <v>-214.20000000000002</v>
      </c>
      <c r="E20" s="27">
        <f t="shared" si="7"/>
        <v>-214.39999999999998</v>
      </c>
      <c r="F20" s="27">
        <f t="shared" si="7"/>
        <v>-228.9</v>
      </c>
      <c r="G20" s="22">
        <f>SUM(D20:F20)</f>
        <v>-657.5</v>
      </c>
      <c r="H20" s="27">
        <f t="shared" si="7"/>
        <v>-219.40000000000003</v>
      </c>
      <c r="I20" s="27">
        <f t="shared" si="7"/>
        <v>-226.5</v>
      </c>
      <c r="J20" s="27">
        <f t="shared" si="7"/>
        <v>-234.01</v>
      </c>
      <c r="K20" s="22">
        <f>SUM(H20:J20)</f>
        <v>-679.91000000000008</v>
      </c>
      <c r="L20" s="27">
        <f t="shared" si="7"/>
        <v>-212.73</v>
      </c>
      <c r="M20" s="27">
        <f t="shared" si="7"/>
        <v>-232.88000000000002</v>
      </c>
      <c r="N20" s="27">
        <f t="shared" si="7"/>
        <v>-243.29999999999998</v>
      </c>
      <c r="O20" s="22">
        <f>SUM(L20:N20)</f>
        <v>-688.91</v>
      </c>
      <c r="P20" s="27">
        <f t="shared" si="7"/>
        <v>-239.70000000000002</v>
      </c>
      <c r="Q20" s="27">
        <f t="shared" si="7"/>
        <v>-261.2</v>
      </c>
      <c r="R20" s="27">
        <f t="shared" si="7"/>
        <v>-336.70000000000005</v>
      </c>
      <c r="S20" s="22">
        <f>P20+Q20+R20</f>
        <v>-837.6</v>
      </c>
      <c r="T20" s="22">
        <f t="shared" si="7"/>
        <v>-2863.9200000000005</v>
      </c>
    </row>
    <row r="21" spans="1:20" x14ac:dyDescent="0.25">
      <c r="B21" s="5"/>
      <c r="C21" s="2" t="s">
        <v>48</v>
      </c>
      <c r="D21" s="25">
        <v>-112.9</v>
      </c>
      <c r="E21" s="25">
        <v>-111.4</v>
      </c>
      <c r="F21" s="25">
        <v>-117.1</v>
      </c>
      <c r="G21" s="23">
        <f>SUM(D21:F21)</f>
        <v>-341.4</v>
      </c>
      <c r="H21" s="25">
        <v>-116.4</v>
      </c>
      <c r="I21" s="25">
        <v>-117.6</v>
      </c>
      <c r="J21" s="25">
        <v>-123.6</v>
      </c>
      <c r="K21" s="23">
        <f>SUM(H21:J21)</f>
        <v>-357.6</v>
      </c>
      <c r="L21" s="25">
        <v>-115.37</v>
      </c>
      <c r="M21" s="25">
        <v>-120.14</v>
      </c>
      <c r="N21" s="25">
        <v>-117.54</v>
      </c>
      <c r="O21" s="23">
        <f>SUM(L21:N21)</f>
        <v>-353.05</v>
      </c>
      <c r="P21" s="25">
        <v>-121.4</v>
      </c>
      <c r="Q21" s="25">
        <v>-129.68</v>
      </c>
      <c r="R21" s="25">
        <v>-157.6</v>
      </c>
      <c r="S21" s="23">
        <f>P21+Q21+R21</f>
        <v>-408.68</v>
      </c>
      <c r="T21" s="23">
        <f>G21+K21+O21+S21</f>
        <v>-1460.73</v>
      </c>
    </row>
    <row r="22" spans="1:20" x14ac:dyDescent="0.25">
      <c r="B22" s="5"/>
      <c r="C22" s="2" t="s">
        <v>49</v>
      </c>
      <c r="D22" s="25">
        <v>-58.8</v>
      </c>
      <c r="E22" s="25">
        <v>-59.3</v>
      </c>
      <c r="F22" s="25">
        <v>-56.5</v>
      </c>
      <c r="G22" s="23">
        <f t="shared" ref="G22:G27" si="8">SUM(D22:F22)</f>
        <v>-174.6</v>
      </c>
      <c r="H22" s="25">
        <v>-55.4</v>
      </c>
      <c r="I22" s="25">
        <v>-55.8</v>
      </c>
      <c r="J22" s="25">
        <v>-57.68</v>
      </c>
      <c r="K22" s="23">
        <f t="shared" ref="K22:K27" si="9">SUM(H22:J22)</f>
        <v>-168.88</v>
      </c>
      <c r="L22" s="25">
        <v>-48.85</v>
      </c>
      <c r="M22" s="25">
        <v>-57.76</v>
      </c>
      <c r="N22" s="25">
        <v>-65.73</v>
      </c>
      <c r="O22" s="23">
        <f t="shared" ref="O22:O27" si="10">SUM(L22:N22)</f>
        <v>-172.34</v>
      </c>
      <c r="P22" s="25">
        <v>-65.3</v>
      </c>
      <c r="Q22" s="25">
        <v>-74.37</v>
      </c>
      <c r="R22" s="25">
        <v>-96.2</v>
      </c>
      <c r="S22" s="23">
        <f t="shared" ref="S22:S27" si="11">P22+Q22+R22</f>
        <v>-235.87</v>
      </c>
      <c r="T22" s="23">
        <f t="shared" ref="T22:T27" si="12">G22+K22+O22+S22</f>
        <v>-751.69</v>
      </c>
    </row>
    <row r="23" spans="1:20" x14ac:dyDescent="0.25">
      <c r="B23" s="5"/>
      <c r="C23" s="2" t="s">
        <v>30</v>
      </c>
      <c r="D23" s="25">
        <v>-5.3</v>
      </c>
      <c r="E23" s="25">
        <v>-5.7</v>
      </c>
      <c r="F23" s="25">
        <v>-6.1</v>
      </c>
      <c r="G23" s="23">
        <f t="shared" si="8"/>
        <v>-17.100000000000001</v>
      </c>
      <c r="H23" s="25">
        <v>-5.9</v>
      </c>
      <c r="I23" s="25">
        <v>-5.6</v>
      </c>
      <c r="J23" s="25">
        <v>-6.27</v>
      </c>
      <c r="K23" s="23">
        <f t="shared" si="9"/>
        <v>-17.77</v>
      </c>
      <c r="L23" s="25">
        <v>-5.14</v>
      </c>
      <c r="M23" s="25">
        <v>-5.18</v>
      </c>
      <c r="N23" s="25">
        <v>-6.92</v>
      </c>
      <c r="O23" s="23">
        <f t="shared" si="10"/>
        <v>-17.240000000000002</v>
      </c>
      <c r="P23" s="25">
        <v>-6.3</v>
      </c>
      <c r="Q23" s="25">
        <v>-6</v>
      </c>
      <c r="R23" s="25">
        <v>-6.6</v>
      </c>
      <c r="S23" s="23">
        <f t="shared" si="11"/>
        <v>-18.899999999999999</v>
      </c>
      <c r="T23" s="23">
        <f t="shared" si="12"/>
        <v>-71.010000000000005</v>
      </c>
    </row>
    <row r="24" spans="1:20" x14ac:dyDescent="0.25">
      <c r="B24" s="5"/>
      <c r="C24" s="2" t="s">
        <v>26</v>
      </c>
      <c r="D24" s="25">
        <v>-7.1</v>
      </c>
      <c r="E24" s="25">
        <v>-10.199999999999999</v>
      </c>
      <c r="F24" s="25">
        <v>-16.8</v>
      </c>
      <c r="G24" s="23">
        <f t="shared" si="8"/>
        <v>-34.099999999999994</v>
      </c>
      <c r="H24" s="25">
        <v>-12.2</v>
      </c>
      <c r="I24" s="25">
        <v>-11.3</v>
      </c>
      <c r="J24" s="25">
        <v>-11.44</v>
      </c>
      <c r="K24" s="23">
        <f t="shared" si="9"/>
        <v>-34.94</v>
      </c>
      <c r="L24" s="25">
        <v>-10.88</v>
      </c>
      <c r="M24" s="25">
        <v>-11.14</v>
      </c>
      <c r="N24" s="25">
        <v>-11.76</v>
      </c>
      <c r="O24" s="23">
        <f t="shared" si="10"/>
        <v>-33.78</v>
      </c>
      <c r="P24" s="25">
        <v>-10.8</v>
      </c>
      <c r="Q24" s="25">
        <v>-11.71</v>
      </c>
      <c r="R24" s="34">
        <v>-18</v>
      </c>
      <c r="S24" s="23">
        <f t="shared" si="11"/>
        <v>-40.510000000000005</v>
      </c>
      <c r="T24" s="23">
        <f t="shared" si="12"/>
        <v>-143.32999999999998</v>
      </c>
    </row>
    <row r="25" spans="1:20" x14ac:dyDescent="0.25">
      <c r="B25" s="5"/>
      <c r="C25" s="2" t="s">
        <v>50</v>
      </c>
      <c r="D25" s="25">
        <v>-11.9</v>
      </c>
      <c r="E25" s="25">
        <v>-11.5</v>
      </c>
      <c r="F25" s="25">
        <v>-12.3</v>
      </c>
      <c r="G25" s="23">
        <f t="shared" si="8"/>
        <v>-35.700000000000003</v>
      </c>
      <c r="H25" s="25">
        <v>-12.3</v>
      </c>
      <c r="I25" s="25">
        <v>-14.3</v>
      </c>
      <c r="J25" s="25">
        <v>-15.44</v>
      </c>
      <c r="K25" s="23">
        <f t="shared" si="9"/>
        <v>-42.04</v>
      </c>
      <c r="L25" s="25">
        <v>-14.14</v>
      </c>
      <c r="M25" s="25">
        <v>-18.079999999999998</v>
      </c>
      <c r="N25" s="25">
        <v>-19.059999999999999</v>
      </c>
      <c r="O25" s="23">
        <f t="shared" si="10"/>
        <v>-51.28</v>
      </c>
      <c r="P25" s="25">
        <v>-16.5</v>
      </c>
      <c r="Q25" s="25">
        <v>-18.32</v>
      </c>
      <c r="R25" s="25">
        <v>-22.6</v>
      </c>
      <c r="S25" s="23">
        <f t="shared" si="11"/>
        <v>-57.42</v>
      </c>
      <c r="T25" s="23">
        <f t="shared" si="12"/>
        <v>-186.44</v>
      </c>
    </row>
    <row r="26" spans="1:20" ht="30" x14ac:dyDescent="0.25">
      <c r="B26" s="5"/>
      <c r="C26" s="17" t="s">
        <v>51</v>
      </c>
      <c r="D26" s="25">
        <v>-17.399999999999999</v>
      </c>
      <c r="E26" s="25">
        <v>-15.5</v>
      </c>
      <c r="F26" s="25">
        <v>-19.2</v>
      </c>
      <c r="G26" s="23">
        <f t="shared" si="8"/>
        <v>-52.099999999999994</v>
      </c>
      <c r="H26" s="25">
        <v>-16.399999999999999</v>
      </c>
      <c r="I26" s="25">
        <v>-21.1</v>
      </c>
      <c r="J26" s="25">
        <v>-18.7</v>
      </c>
      <c r="K26" s="23">
        <f t="shared" si="9"/>
        <v>-56.2</v>
      </c>
      <c r="L26" s="25">
        <v>-17.53</v>
      </c>
      <c r="M26" s="25">
        <v>-19.75</v>
      </c>
      <c r="N26" s="25">
        <v>-21.38</v>
      </c>
      <c r="O26" s="23">
        <f t="shared" si="10"/>
        <v>-58.66</v>
      </c>
      <c r="P26" s="25">
        <v>-18.600000000000001</v>
      </c>
      <c r="Q26" s="25">
        <v>-20.29</v>
      </c>
      <c r="R26" s="25">
        <v>-35.700000000000003</v>
      </c>
      <c r="S26" s="23">
        <f t="shared" si="11"/>
        <v>-74.59</v>
      </c>
      <c r="T26" s="23">
        <f t="shared" si="12"/>
        <v>-241.54999999999998</v>
      </c>
    </row>
    <row r="27" spans="1:20" ht="30" x14ac:dyDescent="0.25">
      <c r="B27" s="6"/>
      <c r="C27" s="17" t="s">
        <v>42</v>
      </c>
      <c r="D27" s="25">
        <v>-0.8</v>
      </c>
      <c r="E27" s="25">
        <v>-0.8</v>
      </c>
      <c r="F27" s="25">
        <v>-0.9</v>
      </c>
      <c r="G27" s="23">
        <f t="shared" si="8"/>
        <v>-2.5</v>
      </c>
      <c r="H27" s="25">
        <v>-0.8</v>
      </c>
      <c r="I27" s="25">
        <v>-0.8</v>
      </c>
      <c r="J27" s="25">
        <v>-0.88</v>
      </c>
      <c r="K27" s="23">
        <f t="shared" si="9"/>
        <v>-2.48</v>
      </c>
      <c r="L27" s="25">
        <v>-0.82</v>
      </c>
      <c r="M27" s="25">
        <v>-0.83</v>
      </c>
      <c r="N27" s="25">
        <v>-0.91</v>
      </c>
      <c r="O27" s="23">
        <f t="shared" si="10"/>
        <v>-2.56</v>
      </c>
      <c r="P27" s="25">
        <v>-0.8</v>
      </c>
      <c r="Q27" s="25">
        <v>-0.83</v>
      </c>
      <c r="R27" s="25">
        <v>0</v>
      </c>
      <c r="S27" s="23">
        <f t="shared" si="11"/>
        <v>-1.63</v>
      </c>
      <c r="T27" s="23">
        <f t="shared" si="12"/>
        <v>-9.1700000000000017</v>
      </c>
    </row>
    <row r="28" spans="1:20" x14ac:dyDescent="0.25">
      <c r="M28" s="7"/>
      <c r="P28" s="7"/>
      <c r="Q28" s="7"/>
      <c r="R28" s="7"/>
    </row>
    <row r="29" spans="1:20" x14ac:dyDescent="0.25">
      <c r="C29" t="s">
        <v>13</v>
      </c>
      <c r="M29" s="7"/>
      <c r="P29" s="7"/>
      <c r="R29" s="7"/>
    </row>
    <row r="30" spans="1:20" x14ac:dyDescent="0.25">
      <c r="C30" t="s">
        <v>12</v>
      </c>
      <c r="P30" s="7"/>
    </row>
    <row r="31" spans="1:20" x14ac:dyDescent="0.25">
      <c r="P31" s="7"/>
    </row>
    <row r="32" spans="1:20" x14ac:dyDescent="0.25">
      <c r="C32" t="s">
        <v>45</v>
      </c>
      <c r="P32" s="7"/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U38"/>
  <sheetViews>
    <sheetView zoomScale="90" zoomScaleNormal="90" workbookViewId="0">
      <selection activeCell="E21" sqref="E21"/>
    </sheetView>
  </sheetViews>
  <sheetFormatPr defaultRowHeight="15" x14ac:dyDescent="0.25"/>
  <cols>
    <col min="1" max="1" width="3.42578125" customWidth="1"/>
    <col min="2" max="2" width="7.42578125" customWidth="1"/>
    <col min="3" max="3" width="43.5703125" customWidth="1"/>
    <col min="4" max="4" width="14" customWidth="1"/>
    <col min="5" max="5" width="16" customWidth="1"/>
    <col min="6" max="6" width="12.140625" customWidth="1"/>
    <col min="7" max="7" width="10.140625" customWidth="1"/>
    <col min="8" max="8" width="12" customWidth="1"/>
    <col min="9" max="9" width="10.5703125" customWidth="1"/>
    <col min="10" max="10" width="11.42578125" customWidth="1"/>
    <col min="11" max="11" width="11.85546875" customWidth="1"/>
    <col min="12" max="12" width="11.140625" customWidth="1"/>
    <col min="13" max="13" width="14.7109375" customWidth="1"/>
    <col min="14" max="14" width="16.7109375" customWidth="1"/>
    <col min="15" max="15" width="10.85546875" customWidth="1"/>
    <col min="16" max="16" width="14.5703125" customWidth="1"/>
    <col min="17" max="17" width="16.5703125" customWidth="1"/>
    <col min="18" max="18" width="17.85546875" customWidth="1"/>
    <col min="19" max="19" width="14.140625" customWidth="1"/>
    <col min="20" max="20" width="12.5703125" customWidth="1"/>
  </cols>
  <sheetData>
    <row r="2" spans="1:21" ht="15.75" x14ac:dyDescent="0.25">
      <c r="C2" s="12" t="s">
        <v>5</v>
      </c>
    </row>
    <row r="3" spans="1:21" ht="15.75" x14ac:dyDescent="0.25">
      <c r="C3" s="12" t="s">
        <v>6</v>
      </c>
    </row>
    <row r="5" spans="1:21" x14ac:dyDescent="0.25">
      <c r="C5" t="s">
        <v>27</v>
      </c>
      <c r="D5" s="35">
        <v>44742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1" x14ac:dyDescent="0.25">
      <c r="C6" s="37" t="s">
        <v>71</v>
      </c>
      <c r="D6" s="35">
        <v>44742</v>
      </c>
    </row>
    <row r="8" spans="1:21" x14ac:dyDescent="0.25">
      <c r="C8" t="s">
        <v>19</v>
      </c>
    </row>
    <row r="9" spans="1:21" ht="29.25" customHeight="1" x14ac:dyDescent="0.25">
      <c r="B9" s="11"/>
      <c r="C9" s="14" t="s">
        <v>34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1" x14ac:dyDescent="0.25">
      <c r="B10" s="1" t="s">
        <v>0</v>
      </c>
      <c r="C10" s="1" t="s">
        <v>33</v>
      </c>
      <c r="D10" s="27">
        <f t="shared" ref="D10:T10" si="0">D11+D25</f>
        <v>-122.49999999999989</v>
      </c>
      <c r="E10" s="27">
        <f t="shared" si="0"/>
        <v>-70.999999999999886</v>
      </c>
      <c r="F10" s="27">
        <f t="shared" si="0"/>
        <v>45.500000000000114</v>
      </c>
      <c r="G10" s="22">
        <f t="shared" si="0"/>
        <v>-148</v>
      </c>
      <c r="H10" s="13">
        <f t="shared" si="0"/>
        <v>-149.60000000000002</v>
      </c>
      <c r="I10" s="13">
        <f t="shared" si="0"/>
        <v>179.69999999999993</v>
      </c>
      <c r="J10" s="13">
        <f t="shared" si="0"/>
        <v>51.489999999999782</v>
      </c>
      <c r="K10" s="22">
        <f t="shared" si="0"/>
        <v>81.589999999999691</v>
      </c>
      <c r="L10" s="13">
        <f t="shared" si="0"/>
        <v>28.709999999999809</v>
      </c>
      <c r="M10" s="27">
        <f t="shared" si="0"/>
        <v>46.450000000000045</v>
      </c>
      <c r="N10" s="27">
        <f t="shared" si="0"/>
        <v>303.28999999999974</v>
      </c>
      <c r="O10" s="22">
        <f t="shared" si="0"/>
        <v>378.44999999999936</v>
      </c>
      <c r="P10" s="13">
        <f t="shared" si="0"/>
        <v>-176.96000000000004</v>
      </c>
      <c r="Q10" s="13">
        <f t="shared" si="0"/>
        <v>-41.060000000000514</v>
      </c>
      <c r="R10" s="13">
        <f t="shared" si="0"/>
        <v>-172.89999999999986</v>
      </c>
      <c r="S10" s="22">
        <f t="shared" si="0"/>
        <v>-390.92000000000098</v>
      </c>
      <c r="T10" s="22">
        <f t="shared" si="0"/>
        <v>-78.880000000002838</v>
      </c>
      <c r="U10" s="33"/>
    </row>
    <row r="11" spans="1:21" x14ac:dyDescent="0.25">
      <c r="B11" s="4">
        <v>1</v>
      </c>
      <c r="C11" s="1" t="s">
        <v>20</v>
      </c>
      <c r="D11" s="27">
        <f>D12+D17+D18+D19+D20+D21+D22+D23+D24</f>
        <v>798.7</v>
      </c>
      <c r="E11" s="27">
        <f>E12+E17+E18+E19+E20+E21+E22+E23+E24</f>
        <v>823.80000000000007</v>
      </c>
      <c r="F11" s="27">
        <f>F12+F17+F18+F19+F20+F21+F22+F23+F24</f>
        <v>962.00000000000011</v>
      </c>
      <c r="G11" s="22">
        <f t="shared" ref="G11:G32" si="1">SUM(D11:F11)</f>
        <v>2584.5</v>
      </c>
      <c r="H11" s="13">
        <f>H12+H17+H18+H19+H20+H21+H22+H23+H24</f>
        <v>760.2</v>
      </c>
      <c r="I11" s="13">
        <f>I12+I17+I18+I19+I20+I21+I22+I23+I24</f>
        <v>1122.7</v>
      </c>
      <c r="J11" s="13">
        <f>J12+J17+J18+J19+J20+J21+J22+J23+J24</f>
        <v>1103.2399999999998</v>
      </c>
      <c r="K11" s="22">
        <f>SUM(H11:J11)</f>
        <v>2986.14</v>
      </c>
      <c r="L11" s="13">
        <f>L12+L17+L18+L19+L20+L21+L22+L23+L24</f>
        <v>916.71999999999991</v>
      </c>
      <c r="M11" s="27">
        <f>M12+M17+M18+M19+M20+M21+M22+M23+M24</f>
        <v>929.95</v>
      </c>
      <c r="N11" s="27">
        <f>N12+N17+N18+N19+N20+N21+N22+N23+N24</f>
        <v>1331.95</v>
      </c>
      <c r="O11" s="22">
        <f>SUM(L11:N11)</f>
        <v>3178.62</v>
      </c>
      <c r="P11" s="13">
        <f>P12+P17+P18+P19+P20+P21+P22+P23+P24</f>
        <v>961.72</v>
      </c>
      <c r="Q11" s="13">
        <f>Q12+Q17+Q18+Q19+Q20+Q21+Q22+Q23+Q24</f>
        <v>1008.1199999999998</v>
      </c>
      <c r="R11" s="27">
        <f>R12+R17+R18+R19+R20+R21+R22+R23+R24</f>
        <v>1600.4</v>
      </c>
      <c r="S11" s="22">
        <f>P11+Q11+R11</f>
        <v>3570.24</v>
      </c>
      <c r="T11" s="22">
        <f>G11+K11+O11+S11</f>
        <v>12319.499999999998</v>
      </c>
    </row>
    <row r="12" spans="1:21" x14ac:dyDescent="0.25">
      <c r="B12" s="5"/>
      <c r="C12" s="2" t="s">
        <v>29</v>
      </c>
      <c r="D12" s="25">
        <f>D13+D14+D15+D16</f>
        <v>414.69999999999993</v>
      </c>
      <c r="E12" s="25">
        <f>E13+E14+E15+E16</f>
        <v>458.90000000000003</v>
      </c>
      <c r="F12" s="25">
        <f>F13+F14+F15+F16</f>
        <v>475.1</v>
      </c>
      <c r="G12" s="23">
        <f t="shared" si="1"/>
        <v>1348.6999999999998</v>
      </c>
      <c r="H12" s="25">
        <f>H13+H14+H15+H16</f>
        <v>339.5</v>
      </c>
      <c r="I12" s="25">
        <f>I13+I14+I15+I16</f>
        <v>665.8</v>
      </c>
      <c r="J12" s="25">
        <f>J13+J14+J15+J16</f>
        <v>528.62</v>
      </c>
      <c r="K12" s="23">
        <f>SUM(H12:J12)</f>
        <v>1533.92</v>
      </c>
      <c r="L12" s="9">
        <f>L13+L14+L15+L16</f>
        <v>505.89</v>
      </c>
      <c r="M12" s="25">
        <f>M13+M14+M15+M16</f>
        <v>508.20000000000005</v>
      </c>
      <c r="N12" s="25">
        <f>N13+N14+N15+N16</f>
        <v>789.18999999999994</v>
      </c>
      <c r="O12" s="23">
        <f>SUM(L12:N12)</f>
        <v>1803.28</v>
      </c>
      <c r="P12" s="25">
        <f>P13+P14+P15+P16</f>
        <v>526.53</v>
      </c>
      <c r="Q12" s="9">
        <f>Q13+Q14+Q15+Q16</f>
        <v>538.53</v>
      </c>
      <c r="R12" s="25">
        <f>R13+R14+R15+R16</f>
        <v>457.59999999999997</v>
      </c>
      <c r="S12" s="23">
        <f>P12+Q12+R12</f>
        <v>1522.6599999999999</v>
      </c>
      <c r="T12" s="23">
        <f>G12+K12+O12+S12</f>
        <v>6208.5599999999995</v>
      </c>
    </row>
    <row r="13" spans="1:21" x14ac:dyDescent="0.25">
      <c r="A13" s="7"/>
      <c r="B13" s="5"/>
      <c r="C13" s="8" t="s">
        <v>35</v>
      </c>
      <c r="D13" s="25">
        <v>172.2</v>
      </c>
      <c r="E13" s="25">
        <v>191.5</v>
      </c>
      <c r="F13" s="25">
        <v>203.9</v>
      </c>
      <c r="G13" s="23">
        <f t="shared" si="1"/>
        <v>567.6</v>
      </c>
      <c r="H13" s="25">
        <v>79.8</v>
      </c>
      <c r="I13" s="25">
        <v>356.4</v>
      </c>
      <c r="J13" s="25">
        <v>226.1</v>
      </c>
      <c r="K13" s="23">
        <f t="shared" ref="K13:K24" si="2">SUM(H13:J13)</f>
        <v>662.3</v>
      </c>
      <c r="L13" s="25">
        <v>200.33</v>
      </c>
      <c r="M13" s="25">
        <v>214.3</v>
      </c>
      <c r="N13" s="25">
        <v>479.9</v>
      </c>
      <c r="O13" s="23">
        <f>SUM(L13:N13)</f>
        <v>894.53</v>
      </c>
      <c r="P13" s="25">
        <v>196.7</v>
      </c>
      <c r="Q13" s="25">
        <v>222.3</v>
      </c>
      <c r="R13" s="25">
        <v>111.1</v>
      </c>
      <c r="S13" s="23">
        <f>P13+Q13+R13</f>
        <v>530.1</v>
      </c>
      <c r="T13" s="23">
        <f t="shared" ref="T13:T24" si="3">G13+K13+O13+S13</f>
        <v>2654.53</v>
      </c>
    </row>
    <row r="14" spans="1:21" x14ac:dyDescent="0.25">
      <c r="A14" s="7"/>
      <c r="B14" s="5"/>
      <c r="C14" s="8" t="s">
        <v>36</v>
      </c>
      <c r="D14" s="25">
        <v>163.6</v>
      </c>
      <c r="E14" s="25">
        <v>191.3</v>
      </c>
      <c r="F14" s="25">
        <v>158.4</v>
      </c>
      <c r="G14" s="23">
        <f t="shared" si="1"/>
        <v>513.29999999999995</v>
      </c>
      <c r="H14" s="25">
        <v>174.2</v>
      </c>
      <c r="I14" s="25">
        <v>217.2</v>
      </c>
      <c r="J14" s="25">
        <v>197.28</v>
      </c>
      <c r="K14" s="23">
        <f t="shared" si="2"/>
        <v>588.67999999999995</v>
      </c>
      <c r="L14" s="25">
        <v>205.68</v>
      </c>
      <c r="M14" s="25">
        <v>197.8</v>
      </c>
      <c r="N14" s="25">
        <v>211.1</v>
      </c>
      <c r="O14" s="23">
        <f t="shared" ref="O14:O24" si="4">SUM(L14:N14)</f>
        <v>614.58000000000004</v>
      </c>
      <c r="P14" s="25">
        <v>215.7</v>
      </c>
      <c r="Q14" s="25">
        <v>226.4</v>
      </c>
      <c r="R14" s="25">
        <v>237.8</v>
      </c>
      <c r="S14" s="23">
        <f t="shared" ref="S14:S24" si="5">P14+Q14+R14</f>
        <v>679.90000000000009</v>
      </c>
      <c r="T14" s="23">
        <f t="shared" si="3"/>
        <v>2396.46</v>
      </c>
    </row>
    <row r="15" spans="1:21" x14ac:dyDescent="0.25">
      <c r="A15" s="7"/>
      <c r="B15" s="5"/>
      <c r="C15" s="10" t="s">
        <v>46</v>
      </c>
      <c r="D15" s="25">
        <v>69.2</v>
      </c>
      <c r="E15" s="25">
        <v>69.5</v>
      </c>
      <c r="F15" s="25">
        <v>74.5</v>
      </c>
      <c r="G15" s="23">
        <f t="shared" si="1"/>
        <v>213.2</v>
      </c>
      <c r="H15" s="25">
        <v>75.7</v>
      </c>
      <c r="I15" s="25">
        <v>84.2</v>
      </c>
      <c r="J15" s="25">
        <v>95.66</v>
      </c>
      <c r="K15" s="23">
        <f t="shared" si="2"/>
        <v>255.56</v>
      </c>
      <c r="L15" s="25">
        <v>88.08</v>
      </c>
      <c r="M15" s="25">
        <v>86</v>
      </c>
      <c r="N15" s="25">
        <v>84.39</v>
      </c>
      <c r="O15" s="23">
        <f t="shared" si="4"/>
        <v>258.46999999999997</v>
      </c>
      <c r="P15" s="25">
        <v>79.53</v>
      </c>
      <c r="Q15" s="25">
        <v>78.56</v>
      </c>
      <c r="R15" s="25">
        <v>96.3</v>
      </c>
      <c r="S15" s="23">
        <f t="shared" si="5"/>
        <v>254.39</v>
      </c>
      <c r="T15" s="23">
        <f t="shared" si="3"/>
        <v>981.62</v>
      </c>
    </row>
    <row r="16" spans="1:21" x14ac:dyDescent="0.25">
      <c r="A16" s="7"/>
      <c r="B16" s="5"/>
      <c r="C16" s="8" t="s">
        <v>38</v>
      </c>
      <c r="D16" s="25">
        <v>9.6999999999999993</v>
      </c>
      <c r="E16" s="25">
        <v>6.6</v>
      </c>
      <c r="F16" s="25">
        <v>38.299999999999997</v>
      </c>
      <c r="G16" s="23">
        <f t="shared" si="1"/>
        <v>54.599999999999994</v>
      </c>
      <c r="H16" s="25">
        <v>9.8000000000000007</v>
      </c>
      <c r="I16" s="25">
        <v>8</v>
      </c>
      <c r="J16" s="25">
        <v>9.58</v>
      </c>
      <c r="K16" s="23">
        <f t="shared" si="2"/>
        <v>27.380000000000003</v>
      </c>
      <c r="L16" s="25">
        <v>11.8</v>
      </c>
      <c r="M16" s="25">
        <v>10.1</v>
      </c>
      <c r="N16" s="25">
        <v>13.8</v>
      </c>
      <c r="O16" s="23">
        <f t="shared" si="4"/>
        <v>35.700000000000003</v>
      </c>
      <c r="P16" s="25">
        <v>34.6</v>
      </c>
      <c r="Q16" s="25">
        <v>11.27</v>
      </c>
      <c r="R16" s="25">
        <v>12.4</v>
      </c>
      <c r="S16" s="23">
        <f t="shared" si="5"/>
        <v>58.27</v>
      </c>
      <c r="T16" s="23">
        <f t="shared" si="3"/>
        <v>175.95</v>
      </c>
    </row>
    <row r="17" spans="1:20" x14ac:dyDescent="0.25">
      <c r="A17" s="7"/>
      <c r="B17" s="5"/>
      <c r="C17" s="20" t="s">
        <v>39</v>
      </c>
      <c r="D17" s="25">
        <v>319.8</v>
      </c>
      <c r="E17" s="25">
        <v>317</v>
      </c>
      <c r="F17" s="25">
        <v>326.89999999999998</v>
      </c>
      <c r="G17" s="23">
        <f t="shared" si="1"/>
        <v>963.69999999999993</v>
      </c>
      <c r="H17" s="25">
        <v>345.7</v>
      </c>
      <c r="I17" s="25">
        <v>335.9</v>
      </c>
      <c r="J17" s="25">
        <v>359.43</v>
      </c>
      <c r="K17" s="23">
        <f t="shared" si="2"/>
        <v>1041.03</v>
      </c>
      <c r="L17" s="25">
        <v>353.7</v>
      </c>
      <c r="M17" s="25">
        <v>343.91</v>
      </c>
      <c r="N17" s="25">
        <v>340.2</v>
      </c>
      <c r="O17" s="23">
        <f t="shared" si="4"/>
        <v>1037.81</v>
      </c>
      <c r="P17" s="25">
        <v>345.2</v>
      </c>
      <c r="Q17" s="25">
        <v>346.75</v>
      </c>
      <c r="R17" s="25">
        <v>401.4</v>
      </c>
      <c r="S17" s="23">
        <f t="shared" si="5"/>
        <v>1093.3499999999999</v>
      </c>
      <c r="T17" s="23">
        <f t="shared" si="3"/>
        <v>4135.8899999999994</v>
      </c>
    </row>
    <row r="18" spans="1:20" x14ac:dyDescent="0.25">
      <c r="A18" s="7"/>
      <c r="B18" s="5"/>
      <c r="C18" s="3" t="s">
        <v>21</v>
      </c>
      <c r="D18" s="25">
        <v>38.700000000000003</v>
      </c>
      <c r="E18" s="25">
        <v>55.8</v>
      </c>
      <c r="F18" s="25">
        <v>68</v>
      </c>
      <c r="G18" s="23">
        <f t="shared" si="1"/>
        <v>162.5</v>
      </c>
      <c r="H18" s="25">
        <v>53.3</v>
      </c>
      <c r="I18" s="25">
        <v>56.2</v>
      </c>
      <c r="J18" s="25">
        <v>75.7</v>
      </c>
      <c r="K18" s="23">
        <f t="shared" si="2"/>
        <v>185.2</v>
      </c>
      <c r="L18" s="25">
        <v>64.989999999999995</v>
      </c>
      <c r="M18" s="25">
        <v>51.52</v>
      </c>
      <c r="N18" s="25">
        <v>77</v>
      </c>
      <c r="O18" s="23">
        <f t="shared" si="4"/>
        <v>193.51</v>
      </c>
      <c r="P18" s="25">
        <v>70.8</v>
      </c>
      <c r="Q18" s="25">
        <v>69.099999999999994</v>
      </c>
      <c r="R18" s="25">
        <v>78.7</v>
      </c>
      <c r="S18" s="23">
        <f t="shared" si="5"/>
        <v>218.59999999999997</v>
      </c>
      <c r="T18" s="23">
        <f t="shared" si="3"/>
        <v>759.81</v>
      </c>
    </row>
    <row r="19" spans="1:20" x14ac:dyDescent="0.25">
      <c r="A19" s="7"/>
      <c r="B19" s="5"/>
      <c r="C19" s="3" t="s">
        <v>22</v>
      </c>
      <c r="D19" s="25">
        <v>27.2</v>
      </c>
      <c r="E19" s="25">
        <v>24.4</v>
      </c>
      <c r="F19" s="25">
        <v>63.2</v>
      </c>
      <c r="G19" s="23">
        <f t="shared" si="1"/>
        <v>114.8</v>
      </c>
      <c r="H19" s="25">
        <v>28.6</v>
      </c>
      <c r="I19" s="25">
        <v>62.7</v>
      </c>
      <c r="J19" s="25">
        <v>112.31</v>
      </c>
      <c r="K19" s="23">
        <f t="shared" si="2"/>
        <v>203.61</v>
      </c>
      <c r="L19" s="25">
        <v>6.19</v>
      </c>
      <c r="M19" s="25">
        <v>39.32</v>
      </c>
      <c r="N19" s="25">
        <v>129.4</v>
      </c>
      <c r="O19" s="23">
        <f t="shared" si="4"/>
        <v>174.91</v>
      </c>
      <c r="P19" s="25">
        <v>53.6</v>
      </c>
      <c r="Q19" s="25">
        <v>88.2</v>
      </c>
      <c r="R19" s="25">
        <v>411</v>
      </c>
      <c r="S19" s="23">
        <f t="shared" si="5"/>
        <v>552.79999999999995</v>
      </c>
      <c r="T19" s="23">
        <f t="shared" si="3"/>
        <v>1046.1199999999999</v>
      </c>
    </row>
    <row r="20" spans="1:20" x14ac:dyDescent="0.25">
      <c r="A20" s="7"/>
      <c r="B20" s="5"/>
      <c r="C20" s="3" t="s">
        <v>23</v>
      </c>
      <c r="D20" s="25">
        <v>16</v>
      </c>
      <c r="E20" s="25">
        <v>10.7</v>
      </c>
      <c r="F20" s="25">
        <v>33.200000000000003</v>
      </c>
      <c r="G20" s="23">
        <f t="shared" si="1"/>
        <v>59.900000000000006</v>
      </c>
      <c r="H20" s="25">
        <v>15.2</v>
      </c>
      <c r="I20" s="25">
        <v>9.6</v>
      </c>
      <c r="J20" s="25">
        <v>30.49</v>
      </c>
      <c r="K20" s="23">
        <f t="shared" si="2"/>
        <v>55.289999999999992</v>
      </c>
      <c r="L20" s="25">
        <v>8</v>
      </c>
      <c r="M20" s="25">
        <v>8.3000000000000007</v>
      </c>
      <c r="N20" s="25">
        <v>37.700000000000003</v>
      </c>
      <c r="O20" s="23">
        <f t="shared" si="4"/>
        <v>54</v>
      </c>
      <c r="P20" s="25">
        <v>8.4</v>
      </c>
      <c r="Q20" s="25">
        <v>9.36</v>
      </c>
      <c r="R20" s="25">
        <v>45.4</v>
      </c>
      <c r="S20" s="23">
        <f t="shared" si="5"/>
        <v>63.16</v>
      </c>
      <c r="T20" s="23">
        <f t="shared" si="3"/>
        <v>232.35</v>
      </c>
    </row>
    <row r="21" spans="1:20" ht="45" x14ac:dyDescent="0.25">
      <c r="A21" s="7"/>
      <c r="B21" s="5"/>
      <c r="C21" s="3" t="s">
        <v>40</v>
      </c>
      <c r="D21" s="25">
        <v>-3.2</v>
      </c>
      <c r="E21" s="25">
        <v>-23.4</v>
      </c>
      <c r="F21" s="25">
        <v>16.3</v>
      </c>
      <c r="G21" s="23">
        <f t="shared" si="1"/>
        <v>-10.299999999999997</v>
      </c>
      <c r="H21" s="25">
        <v>-4.7</v>
      </c>
      <c r="I21" s="34">
        <v>-3</v>
      </c>
      <c r="J21" s="25">
        <v>-1.53</v>
      </c>
      <c r="K21" s="23">
        <f t="shared" si="2"/>
        <v>-9.23</v>
      </c>
      <c r="L21" s="25">
        <v>-4.25</v>
      </c>
      <c r="M21" s="25">
        <v>-1.9</v>
      </c>
      <c r="N21" s="25">
        <v>-2.5</v>
      </c>
      <c r="O21" s="23">
        <f t="shared" si="4"/>
        <v>-8.65</v>
      </c>
      <c r="P21" s="25">
        <v>-1.57</v>
      </c>
      <c r="Q21" s="25">
        <v>-3.48</v>
      </c>
      <c r="R21" s="25">
        <v>-6</v>
      </c>
      <c r="S21" s="23">
        <f t="shared" si="5"/>
        <v>-11.05</v>
      </c>
      <c r="T21" s="23">
        <f t="shared" si="3"/>
        <v>-39.230000000000004</v>
      </c>
    </row>
    <row r="22" spans="1:20" ht="29.25" customHeight="1" x14ac:dyDescent="0.25">
      <c r="B22" s="5"/>
      <c r="C22" s="3" t="s">
        <v>24</v>
      </c>
      <c r="D22" s="25">
        <v>-20.3</v>
      </c>
      <c r="E22" s="25">
        <v>-19.100000000000001</v>
      </c>
      <c r="F22" s="25">
        <v>-20.399999999999999</v>
      </c>
      <c r="G22" s="23">
        <f t="shared" si="1"/>
        <v>-59.800000000000004</v>
      </c>
      <c r="H22" s="25">
        <v>-17.899999999999999</v>
      </c>
      <c r="I22" s="25">
        <v>-21.1</v>
      </c>
      <c r="J22" s="25">
        <v>-25.74</v>
      </c>
      <c r="K22" s="23">
        <f t="shared" si="2"/>
        <v>-64.739999999999995</v>
      </c>
      <c r="L22" s="25">
        <v>-18.100000000000001</v>
      </c>
      <c r="M22" s="25">
        <v>-21.5</v>
      </c>
      <c r="N22" s="25">
        <v>-38.33</v>
      </c>
      <c r="O22" s="23">
        <f t="shared" si="4"/>
        <v>-77.930000000000007</v>
      </c>
      <c r="P22" s="25">
        <v>-39.19</v>
      </c>
      <c r="Q22" s="25">
        <v>-40.43</v>
      </c>
      <c r="R22" s="25">
        <v>-50.7</v>
      </c>
      <c r="S22" s="23">
        <f t="shared" si="5"/>
        <v>-130.32</v>
      </c>
      <c r="T22" s="23">
        <f t="shared" si="3"/>
        <v>-332.78999999999996</v>
      </c>
    </row>
    <row r="23" spans="1:20" x14ac:dyDescent="0.25">
      <c r="A23" s="7"/>
      <c r="B23" s="5"/>
      <c r="C23" s="3" t="s">
        <v>25</v>
      </c>
      <c r="D23" s="25">
        <v>5.8</v>
      </c>
      <c r="E23" s="25">
        <v>0</v>
      </c>
      <c r="F23" s="25">
        <v>0</v>
      </c>
      <c r="G23" s="23">
        <f t="shared" si="1"/>
        <v>5.8</v>
      </c>
      <c r="H23" s="25">
        <v>0</v>
      </c>
      <c r="I23" s="25">
        <v>14.9</v>
      </c>
      <c r="J23" s="25">
        <v>23.86</v>
      </c>
      <c r="K23" s="23">
        <f t="shared" si="2"/>
        <v>38.76</v>
      </c>
      <c r="L23" s="25">
        <v>-0.1</v>
      </c>
      <c r="M23" s="25">
        <v>2.8</v>
      </c>
      <c r="N23" s="25">
        <v>2.81</v>
      </c>
      <c r="O23" s="23">
        <f t="shared" si="4"/>
        <v>5.51</v>
      </c>
      <c r="P23" s="25">
        <v>0</v>
      </c>
      <c r="Q23" s="25">
        <v>-0.34</v>
      </c>
      <c r="R23" s="25">
        <v>256</v>
      </c>
      <c r="S23" s="23">
        <f t="shared" si="5"/>
        <v>255.66</v>
      </c>
      <c r="T23" s="23">
        <f t="shared" si="3"/>
        <v>305.73</v>
      </c>
    </row>
    <row r="24" spans="1:20" ht="60" x14ac:dyDescent="0.25">
      <c r="B24" s="6"/>
      <c r="C24" s="3" t="s">
        <v>41</v>
      </c>
      <c r="D24" s="25">
        <v>0</v>
      </c>
      <c r="E24" s="25">
        <v>-0.5</v>
      </c>
      <c r="F24" s="25">
        <v>-0.3</v>
      </c>
      <c r="G24" s="23">
        <f t="shared" si="1"/>
        <v>-0.8</v>
      </c>
      <c r="H24" s="25">
        <v>0.5</v>
      </c>
      <c r="I24" s="25">
        <v>1.7</v>
      </c>
      <c r="J24" s="25">
        <v>0.1</v>
      </c>
      <c r="K24" s="23">
        <f t="shared" si="2"/>
        <v>2.3000000000000003</v>
      </c>
      <c r="L24" s="25">
        <v>0.4</v>
      </c>
      <c r="M24" s="25">
        <v>-0.7</v>
      </c>
      <c r="N24" s="25">
        <v>-3.52</v>
      </c>
      <c r="O24" s="23">
        <f t="shared" si="4"/>
        <v>-3.82</v>
      </c>
      <c r="P24" s="25">
        <v>-2.0499999999999998</v>
      </c>
      <c r="Q24" s="25">
        <v>0.43</v>
      </c>
      <c r="R24" s="25">
        <v>7</v>
      </c>
      <c r="S24" s="23">
        <f t="shared" si="5"/>
        <v>5.38</v>
      </c>
      <c r="T24" s="23">
        <f t="shared" si="3"/>
        <v>3.0600000000000005</v>
      </c>
    </row>
    <row r="25" spans="1:20" x14ac:dyDescent="0.25">
      <c r="B25" s="4">
        <v>2</v>
      </c>
      <c r="C25" s="1" t="s">
        <v>47</v>
      </c>
      <c r="D25" s="27">
        <f t="shared" ref="D25:R25" si="6">D26+D27+D28+D29+D30+D31+D32</f>
        <v>-921.19999999999993</v>
      </c>
      <c r="E25" s="27">
        <f t="shared" si="6"/>
        <v>-894.8</v>
      </c>
      <c r="F25" s="27">
        <f t="shared" si="6"/>
        <v>-916.5</v>
      </c>
      <c r="G25" s="22">
        <f t="shared" si="1"/>
        <v>-2732.5</v>
      </c>
      <c r="H25" s="27">
        <f t="shared" si="6"/>
        <v>-909.80000000000007</v>
      </c>
      <c r="I25" s="27">
        <f t="shared" si="6"/>
        <v>-943.00000000000011</v>
      </c>
      <c r="J25" s="27">
        <f t="shared" si="6"/>
        <v>-1051.75</v>
      </c>
      <c r="K25" s="22">
        <f>SUM(H25:J25)</f>
        <v>-2904.55</v>
      </c>
      <c r="L25" s="27">
        <f t="shared" si="6"/>
        <v>-888.0100000000001</v>
      </c>
      <c r="M25" s="27">
        <f t="shared" si="6"/>
        <v>-883.5</v>
      </c>
      <c r="N25" s="27">
        <f t="shared" si="6"/>
        <v>-1028.6600000000003</v>
      </c>
      <c r="O25" s="22">
        <f>SUM(L25:N25)</f>
        <v>-2800.1700000000005</v>
      </c>
      <c r="P25" s="27">
        <f t="shared" si="6"/>
        <v>-1138.68</v>
      </c>
      <c r="Q25" s="27">
        <f t="shared" si="6"/>
        <v>-1049.1800000000003</v>
      </c>
      <c r="R25" s="27">
        <f t="shared" si="6"/>
        <v>-1773.3</v>
      </c>
      <c r="S25" s="22">
        <f>P25+Q25+R25</f>
        <v>-3961.1600000000008</v>
      </c>
      <c r="T25" s="22">
        <f>G25+K25+O25+S25</f>
        <v>-12398.380000000001</v>
      </c>
    </row>
    <row r="26" spans="1:20" x14ac:dyDescent="0.25">
      <c r="B26" s="5"/>
      <c r="C26" s="2" t="s">
        <v>48</v>
      </c>
      <c r="D26" s="25">
        <v>-251.2</v>
      </c>
      <c r="E26" s="25">
        <v>-251.1</v>
      </c>
      <c r="F26" s="25">
        <v>-266</v>
      </c>
      <c r="G26" s="23">
        <f t="shared" si="1"/>
        <v>-768.3</v>
      </c>
      <c r="H26" s="25">
        <v>-265.60000000000002</v>
      </c>
      <c r="I26" s="25">
        <v>-265.5</v>
      </c>
      <c r="J26" s="25">
        <v>-292.7</v>
      </c>
      <c r="K26" s="23">
        <f>SUM(H26:J26)</f>
        <v>-823.8</v>
      </c>
      <c r="L26" s="25">
        <v>-263.06</v>
      </c>
      <c r="M26" s="25">
        <v>-259.7</v>
      </c>
      <c r="N26" s="25">
        <v>-260.3</v>
      </c>
      <c r="O26" s="23">
        <f>SUM(L26:N26)</f>
        <v>-783.06</v>
      </c>
      <c r="P26" s="25">
        <v>-270.83999999999997</v>
      </c>
      <c r="Q26" s="25">
        <v>-289.5</v>
      </c>
      <c r="R26" s="25">
        <v>-449.3</v>
      </c>
      <c r="S26" s="23">
        <f>P26+Q26+R26</f>
        <v>-1009.6399999999999</v>
      </c>
      <c r="T26" s="23">
        <f>G26+K26+O26+S26</f>
        <v>-3384.7999999999997</v>
      </c>
    </row>
    <row r="27" spans="1:20" x14ac:dyDescent="0.25">
      <c r="B27" s="5"/>
      <c r="C27" s="2" t="s">
        <v>49</v>
      </c>
      <c r="D27" s="25">
        <v>-141.80000000000001</v>
      </c>
      <c r="E27" s="25">
        <v>-134.1</v>
      </c>
      <c r="F27" s="25">
        <v>-148.5</v>
      </c>
      <c r="G27" s="23">
        <f t="shared" si="1"/>
        <v>-424.4</v>
      </c>
      <c r="H27" s="25">
        <v>-136.1</v>
      </c>
      <c r="I27" s="25">
        <v>-132.30000000000001</v>
      </c>
      <c r="J27" s="25">
        <v>-151.9</v>
      </c>
      <c r="K27" s="23">
        <f t="shared" ref="K27:K32" si="7">SUM(H27:J27)</f>
        <v>-420.29999999999995</v>
      </c>
      <c r="L27" s="25">
        <v>-122.9</v>
      </c>
      <c r="M27" s="25">
        <v>-138.5</v>
      </c>
      <c r="N27" s="25">
        <v>-169.9</v>
      </c>
      <c r="O27" s="23">
        <f t="shared" ref="O27:O32" si="8">SUM(L27:N27)</f>
        <v>-431.29999999999995</v>
      </c>
      <c r="P27" s="25">
        <v>-172.4</v>
      </c>
      <c r="Q27" s="25">
        <v>-204.63</v>
      </c>
      <c r="R27" s="25">
        <v>-261.39999999999998</v>
      </c>
      <c r="S27" s="23">
        <f t="shared" ref="S27:S32" si="9">P27+Q27+R27</f>
        <v>-638.42999999999995</v>
      </c>
      <c r="T27" s="23">
        <f t="shared" ref="T27:T32" si="10">G27+K27+O27+S27</f>
        <v>-1914.4299999999998</v>
      </c>
    </row>
    <row r="28" spans="1:20" x14ac:dyDescent="0.25">
      <c r="B28" s="5"/>
      <c r="C28" s="2" t="s">
        <v>30</v>
      </c>
      <c r="D28" s="25">
        <v>-366.9</v>
      </c>
      <c r="E28" s="25">
        <v>-350.1</v>
      </c>
      <c r="F28" s="25">
        <v>-364.4</v>
      </c>
      <c r="G28" s="23">
        <f t="shared" si="1"/>
        <v>-1081.4000000000001</v>
      </c>
      <c r="H28" s="25">
        <v>-362.2</v>
      </c>
      <c r="I28" s="25">
        <v>-367.7</v>
      </c>
      <c r="J28" s="25">
        <v>-364.23</v>
      </c>
      <c r="K28" s="23">
        <f t="shared" si="7"/>
        <v>-1094.1300000000001</v>
      </c>
      <c r="L28" s="25">
        <v>-357.11</v>
      </c>
      <c r="M28" s="25">
        <v>-355.8</v>
      </c>
      <c r="N28" s="25">
        <v>-405</v>
      </c>
      <c r="O28" s="23">
        <f t="shared" si="8"/>
        <v>-1117.9100000000001</v>
      </c>
      <c r="P28" s="25">
        <v>-554.1</v>
      </c>
      <c r="Q28" s="25">
        <v>-375.54</v>
      </c>
      <c r="R28" s="25">
        <v>-429.6</v>
      </c>
      <c r="S28" s="23">
        <f t="shared" si="9"/>
        <v>-1359.2400000000002</v>
      </c>
      <c r="T28" s="23">
        <f t="shared" si="10"/>
        <v>-4652.68</v>
      </c>
    </row>
    <row r="29" spans="1:20" x14ac:dyDescent="0.25">
      <c r="B29" s="5"/>
      <c r="C29" s="2" t="s">
        <v>26</v>
      </c>
      <c r="D29" s="25">
        <v>-95.9</v>
      </c>
      <c r="E29" s="25">
        <v>-102.6</v>
      </c>
      <c r="F29" s="25">
        <v>-73.099999999999994</v>
      </c>
      <c r="G29" s="23">
        <f t="shared" si="1"/>
        <v>-271.60000000000002</v>
      </c>
      <c r="H29" s="25">
        <v>-95.5</v>
      </c>
      <c r="I29" s="25">
        <v>-106.6</v>
      </c>
      <c r="J29" s="25">
        <v>-174.8</v>
      </c>
      <c r="K29" s="23">
        <f t="shared" si="7"/>
        <v>-376.9</v>
      </c>
      <c r="L29" s="25">
        <v>-76.47</v>
      </c>
      <c r="M29" s="25">
        <v>-66.3</v>
      </c>
      <c r="N29" s="25">
        <v>-114.6</v>
      </c>
      <c r="O29" s="23">
        <f t="shared" si="8"/>
        <v>-257.37</v>
      </c>
      <c r="P29" s="25">
        <v>-73.400000000000006</v>
      </c>
      <c r="Q29" s="25">
        <v>-99.6</v>
      </c>
      <c r="R29" s="25">
        <v>-483.1</v>
      </c>
      <c r="S29" s="23">
        <f t="shared" si="9"/>
        <v>-656.1</v>
      </c>
      <c r="T29" s="23">
        <f t="shared" si="10"/>
        <v>-1561.97</v>
      </c>
    </row>
    <row r="30" spans="1:20" x14ac:dyDescent="0.25">
      <c r="B30" s="5"/>
      <c r="C30" s="2" t="s">
        <v>50</v>
      </c>
      <c r="D30" s="25">
        <v>-13.5</v>
      </c>
      <c r="E30" s="25">
        <v>-7.1</v>
      </c>
      <c r="F30" s="25">
        <v>-8.5</v>
      </c>
      <c r="G30" s="23">
        <f t="shared" si="1"/>
        <v>-29.1</v>
      </c>
      <c r="H30" s="25">
        <v>-19.100000000000001</v>
      </c>
      <c r="I30" s="25">
        <v>-7.7</v>
      </c>
      <c r="J30" s="25">
        <v>-11</v>
      </c>
      <c r="K30" s="23">
        <f t="shared" si="7"/>
        <v>-37.799999999999997</v>
      </c>
      <c r="L30" s="25">
        <v>-11.12</v>
      </c>
      <c r="M30" s="25">
        <v>-9.3000000000000007</v>
      </c>
      <c r="N30" s="25">
        <v>-11.46</v>
      </c>
      <c r="O30" s="23">
        <f t="shared" si="8"/>
        <v>-31.880000000000003</v>
      </c>
      <c r="P30" s="25">
        <v>-11.21</v>
      </c>
      <c r="Q30" s="25">
        <v>-28.2</v>
      </c>
      <c r="R30" s="25">
        <v>65.900000000000006</v>
      </c>
      <c r="S30" s="23">
        <f t="shared" si="9"/>
        <v>26.490000000000009</v>
      </c>
      <c r="T30" s="23">
        <f t="shared" si="10"/>
        <v>-72.289999999999992</v>
      </c>
    </row>
    <row r="31" spans="1:20" ht="30" x14ac:dyDescent="0.25">
      <c r="B31" s="5"/>
      <c r="C31" s="17" t="s">
        <v>51</v>
      </c>
      <c r="D31" s="25">
        <v>-50.4</v>
      </c>
      <c r="E31" s="25">
        <v>-48.5</v>
      </c>
      <c r="F31" s="25">
        <v>-54.3</v>
      </c>
      <c r="G31" s="23">
        <f t="shared" si="1"/>
        <v>-153.19999999999999</v>
      </c>
      <c r="H31" s="25">
        <v>-29.8</v>
      </c>
      <c r="I31" s="25">
        <v>-61.7</v>
      </c>
      <c r="J31" s="25">
        <v>-55.52</v>
      </c>
      <c r="K31" s="23">
        <f t="shared" si="7"/>
        <v>-147.02000000000001</v>
      </c>
      <c r="L31" s="25">
        <v>-55.95</v>
      </c>
      <c r="M31" s="25">
        <v>-52.2</v>
      </c>
      <c r="N31" s="25">
        <v>-65.5</v>
      </c>
      <c r="O31" s="23">
        <f t="shared" si="8"/>
        <v>-173.65</v>
      </c>
      <c r="P31" s="25">
        <v>-55.2</v>
      </c>
      <c r="Q31" s="25">
        <v>-50.81</v>
      </c>
      <c r="R31" s="25">
        <v>-90.1</v>
      </c>
      <c r="S31" s="23">
        <f t="shared" si="9"/>
        <v>-196.11</v>
      </c>
      <c r="T31" s="23">
        <f t="shared" si="10"/>
        <v>-669.98</v>
      </c>
    </row>
    <row r="32" spans="1:20" ht="30" x14ac:dyDescent="0.25">
      <c r="B32" s="6"/>
      <c r="C32" s="17" t="s">
        <v>42</v>
      </c>
      <c r="D32" s="25">
        <v>-1.5</v>
      </c>
      <c r="E32" s="25">
        <v>-1.3</v>
      </c>
      <c r="F32" s="25">
        <v>-1.7</v>
      </c>
      <c r="G32" s="23">
        <f t="shared" si="1"/>
        <v>-4.5</v>
      </c>
      <c r="H32" s="25">
        <v>-1.5</v>
      </c>
      <c r="I32" s="25">
        <v>-1.5</v>
      </c>
      <c r="J32" s="25">
        <v>-1.6</v>
      </c>
      <c r="K32" s="23">
        <f t="shared" si="7"/>
        <v>-4.5999999999999996</v>
      </c>
      <c r="L32" s="25">
        <v>-1.4</v>
      </c>
      <c r="M32" s="25">
        <v>-1.7</v>
      </c>
      <c r="N32" s="25">
        <v>-1.9</v>
      </c>
      <c r="O32" s="23">
        <f t="shared" si="8"/>
        <v>-5</v>
      </c>
      <c r="P32" s="25">
        <v>-1.53</v>
      </c>
      <c r="Q32" s="25">
        <v>-0.9</v>
      </c>
      <c r="R32" s="25">
        <v>-125.7</v>
      </c>
      <c r="S32" s="23">
        <f t="shared" si="9"/>
        <v>-128.13</v>
      </c>
      <c r="T32" s="23">
        <f t="shared" si="10"/>
        <v>-142.22999999999999</v>
      </c>
    </row>
    <row r="33" spans="3:18" x14ac:dyDescent="0.25">
      <c r="P33" s="7"/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6" spans="3:18" x14ac:dyDescent="0.25">
      <c r="P36" s="39"/>
    </row>
    <row r="37" spans="3:18" x14ac:dyDescent="0.25">
      <c r="C37" t="s">
        <v>11</v>
      </c>
    </row>
    <row r="38" spans="3:18" x14ac:dyDescent="0.25">
      <c r="C38" t="s"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2022-06-30T12:58:36Z</dcterms:modified>
</cp:coreProperties>
</file>