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885" windowHeight="12360" activeTab="3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S27" i="8" l="1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2" i="6"/>
  <c r="J11" i="6" s="1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8"/>
  <c r="F12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8"/>
  <c r="E11" i="8" s="1"/>
  <c r="E12" i="6"/>
  <c r="E11" i="6" s="1"/>
  <c r="E12" i="4"/>
  <c r="E11" i="4" s="1"/>
  <c r="E20" i="6"/>
  <c r="E25" i="8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1" i="8"/>
  <c r="F10" i="4"/>
  <c r="F10" i="6"/>
  <c r="F10" i="5"/>
  <c r="E10" i="6"/>
  <c r="E10" i="5"/>
  <c r="E10" i="8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F10" i="8"/>
  <c r="D10" i="5"/>
  <c r="D10" i="4"/>
  <c r="D10" i="8"/>
  <c r="T10" i="4" l="1"/>
  <c r="T11" i="8"/>
  <c r="T11" i="6"/>
  <c r="T10" i="8" l="1"/>
  <c r="T20" i="6"/>
  <c r="T10" i="6" s="1"/>
  <c r="T10" i="5"/>
</calcChain>
</file>

<file path=xl/sharedStrings.xml><?xml version="1.0" encoding="utf-8"?>
<sst xmlns="http://schemas.openxmlformats.org/spreadsheetml/2006/main" count="194" uniqueCount="77">
  <si>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</si>
  <si>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</si>
  <si>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</si>
  <si>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</si>
  <si>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</si>
  <si>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</si>
  <si>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</si>
  <si>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</si>
  <si>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</si>
  <si>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</si>
  <si>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</si>
  <si>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</si>
  <si>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</si>
  <si>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</si>
  <si>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</si>
  <si>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</si>
  <si>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</si>
  <si>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</si>
  <si>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</si>
  <si>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</si>
  <si>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</si>
  <si>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</si>
  <si>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</si>
  <si>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</si>
  <si>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</si>
  <si>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</si>
  <si>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</si>
  <si>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</si>
  <si>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</si>
  <si>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</si>
  <si>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</si>
  <si>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</si>
  <si>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</si>
  <si>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</si>
  <si>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</si>
  <si>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</si>
  <si>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</si>
  <si>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</si>
  <si>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</si>
  <si>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</si>
  <si>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</si>
  <si>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</si>
  <si>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</si>
  <si>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</si>
  <si>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</si>
  <si>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</si>
  <si>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</si>
  <si>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</si>
  <si>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</si>
  <si>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</si>
  <si>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</si>
  <si>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</si>
  <si>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</si>
  <si>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</si>
  <si>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</si>
  <si>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</si>
  <si>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</si>
  <si>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Jaanuar 2016/ January 2016</t>
  </si>
  <si>
    <t>Veebruar 2016/ February 2016</t>
  </si>
  <si>
    <t>Märts 2016/ March 2016</t>
  </si>
  <si>
    <t>I KV 2016/ 1Q 2016</t>
  </si>
  <si>
    <t>Aprill 2016/ April 2016</t>
  </si>
  <si>
    <t>Mai 2016/ May 2016</t>
  </si>
  <si>
    <t>Juuni 2016/ June 2016</t>
  </si>
  <si>
    <t>II KV 2016/ 2Q 2016</t>
  </si>
  <si>
    <t>Juuli 2016/ July 2016</t>
  </si>
  <si>
    <t>August 2016/ August 2016</t>
  </si>
  <si>
    <t>September 2016/ September 2016</t>
  </si>
  <si>
    <t>III KV 2016/ 3Q 2016</t>
  </si>
  <si>
    <t>Oktoober 2016/ October 2016</t>
  </si>
  <si>
    <t>November 2016/ November 2016</t>
  </si>
  <si>
    <t>Detsember 2016/ December 2016</t>
  </si>
  <si>
    <t>IV KV 2016/ 4Q 2016</t>
  </si>
  <si>
    <t>Kokku 2016/ Total 2016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</si>
  <si>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</si>
  <si>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</si>
  <si>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Uuendatud/ Updated: (Detsember/December)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</si>
</sst>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7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0" fillId="0" borderId="1" xfId="0" applyFill="1" applyBorder="1"/>
    <xf numFmtId="0" fontId="8" fillId="0" borderId="1" xfId="0" applyFont="1" applyBorder="1" applyAlignment="1">
      <alignment horizontal="right" wrapText="1"/>
    </xf>
    <xf numFmtId="0" fontId="0" fillId="2" borderId="0" xfId="0" applyFill="1"/>
    <xf numFmtId="0" fontId="9" fillId="0" borderId="0" xfId="0" applyFont="1"/>
    <xf numFmtId="164" fontId="7" fillId="0" borderId="1" xfId="0" applyNumberFormat="1" applyFont="1" applyBorder="1"/>
    <xf numFmtId="0" fontId="0" fillId="2" borderId="0" xfId="0" applyFill="1" applyAlignment="1">
      <alignment wrapText="1"/>
    </xf>
    <xf numFmtId="14" fontId="10" fillId="0" borderId="0" xfId="0" applyNumberFormat="1" applyFont="1"/>
    <xf numFmtId="0" fontId="7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1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7" fillId="2" borderId="1" xfId="0" applyNumberFormat="1" applyFont="1" applyFill="1" applyBorder="1"/>
    <xf numFmtId="164" fontId="0" fillId="2" borderId="1" xfId="0" applyNumberFormat="1" applyFill="1" applyBorder="1"/>
    <xf numFmtId="164" fontId="6" fillId="2" borderId="1" xfId="0" applyNumberFormat="1" applyFont="1" applyFill="1" applyBorder="1"/>
    <xf numFmtId="164" fontId="0" fillId="0" borderId="1" xfId="0" applyNumberFormat="1" applyFill="1" applyBorder="1"/>
    <xf numFmtId="164" fontId="5" fillId="2" borderId="1" xfId="0" applyNumberFormat="1" applyFont="1" applyFill="1" applyBorder="1"/>
    <xf numFmtId="164" fontId="7" fillId="0" borderId="1" xfId="0" applyNumberFormat="1" applyFont="1" applyFill="1" applyBorder="1"/>
    <xf numFmtId="14" fontId="12" fillId="0" borderId="0" xfId="0" applyNumberFormat="1" applyFont="1"/>
    <xf numFmtId="164" fontId="8" fillId="0" borderId="1" xfId="0" applyNumberFormat="1" applyFont="1" applyFill="1" applyBorder="1"/>
    <xf numFmtId="14" fontId="12" fillId="0" borderId="0" xfId="0" applyNumberFormat="1" applyFont="1" applyFill="1"/>
    <xf numFmtId="164" fontId="4" fillId="0" borderId="1" xfId="0" applyNumberFormat="1" applyFont="1" applyFill="1" applyBorder="1"/>
    <xf numFmtId="164" fontId="2" fillId="0" borderId="1" xfId="0" applyNumberFormat="1" applyFont="1" applyFill="1" applyBorder="1"/>
    <xf numFmtId="164" fontId="13" fillId="0" borderId="1" xfId="0" applyNumberFormat="1" applyFont="1" applyFill="1" applyBorder="1"/>
    <xf numFmtId="164" fontId="13" fillId="0" borderId="5" xfId="0" applyNumberFormat="1" applyFont="1" applyFill="1" applyBorder="1"/>
    <xf numFmtId="164" fontId="0" fillId="0" borderId="5" xfId="0" applyNumberFormat="1" applyFill="1" applyBorder="1"/>
    <xf numFmtId="0" fontId="0" fillId="0" borderId="0" xfId="0" applyFill="1" applyBorder="1"/>
    <xf numFmtId="164" fontId="6" fillId="0" borderId="1" xfId="0" applyNumberFormat="1" applyFont="1" applyFill="1" applyBorder="1"/>
    <xf numFmtId="164" fontId="3" fillId="0" borderId="1" xfId="0" applyNumberFormat="1" applyFont="1" applyFill="1" applyBorder="1"/>
    <xf numFmtId="164" fontId="5" fillId="0" borderId="1" xfId="0" applyNumberFormat="1" applyFont="1" applyFill="1" applyBorder="1"/>
    <xf numFmtId="164" fontId="1" fillId="0" borderId="5" xfId="0" applyNumberFormat="1" applyFont="1" applyFill="1" applyBorder="1"/>
    <xf numFmtId="164" fontId="0" fillId="0" borderId="0" xfId="0" applyNumberFormat="1" applyBorder="1"/>
    <xf numFmtId="0" fontId="0" fillId="0" borderId="0" xfId="0" applyBorder="1"/>
    <xf numFmtId="164" fontId="0" fillId="0" borderId="0" xfId="0" applyNumberFormat="1"/>
    <xf numFmtId="164" fontId="0" fillId="0" borderId="0" xfId="0" applyNumberFormat="1" applyFill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40"/>
  <sheetViews>
    <sheetView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140625" customWidth="1"/>
    <col min="6" max="6" width="11.85546875" customWidth="1"/>
    <col min="7" max="7" width="9.85546875" customWidth="1"/>
    <col min="8" max="8" width="11.7109375" customWidth="1"/>
    <col min="9" max="9" width="10.140625" customWidth="1"/>
    <col min="10" max="10" width="11.28515625" customWidth="1"/>
    <col min="11" max="11" width="10.42578125" customWidth="1"/>
    <col min="12" max="12" width="10.7109375" customWidth="1"/>
    <col min="13" max="13" width="12.7109375" customWidth="1"/>
    <col min="14" max="14" width="16.42578125" customWidth="1"/>
    <col min="15" max="15" width="12" customWidth="1"/>
    <col min="16" max="16" width="15.28515625" customWidth="1"/>
    <col min="17" max="17" width="16" customWidth="1"/>
    <col min="18" max="18" width="16.28515625" customWidth="1"/>
    <col min="19" max="19" width="10.7109375" customWidth="1"/>
    <col min="20" max="20" width="12.5703125" customWidth="1"/>
  </cols>
  <sheetData>
    <row r="2" spans="1:22" ht="15.75" x14ac:dyDescent="0.25">
      <c r="C2" s="13" t="s">
        <v>2</v>
      </c>
    </row>
    <row r="3" spans="1:22" ht="15.75" x14ac:dyDescent="0.25">
      <c r="C3" s="13" t="s">
        <v>9</v>
      </c>
    </row>
    <row r="5" spans="1:22" x14ac:dyDescent="0.25">
      <c r="C5" t="s">
        <v>32</v>
      </c>
      <c r="D5" s="31">
        <v>42766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76</v>
      </c>
      <c r="D6" s="29">
        <v>42976</v>
      </c>
    </row>
    <row r="8" spans="1:22" x14ac:dyDescent="0.25">
      <c r="C8" t="s">
        <v>19</v>
      </c>
      <c r="F8" s="7"/>
      <c r="G8" s="7"/>
      <c r="H8" s="7"/>
      <c r="I8" s="7"/>
      <c r="J8" s="7"/>
      <c r="K8" s="7"/>
      <c r="L8" s="7"/>
      <c r="M8" s="7"/>
      <c r="N8" s="7"/>
      <c r="P8" s="7"/>
    </row>
    <row r="9" spans="1:22" ht="27" customHeight="1" x14ac:dyDescent="0.25">
      <c r="B9" s="12"/>
      <c r="C9" s="15" t="s">
        <v>33</v>
      </c>
      <c r="D9" s="20" t="s">
        <v>57</v>
      </c>
      <c r="E9" s="20" t="s">
        <v>58</v>
      </c>
      <c r="F9" s="20" t="s">
        <v>59</v>
      </c>
      <c r="G9" s="20" t="s">
        <v>60</v>
      </c>
      <c r="H9" s="20" t="s">
        <v>61</v>
      </c>
      <c r="I9" s="20" t="s">
        <v>62</v>
      </c>
      <c r="J9" s="20" t="s">
        <v>63</v>
      </c>
      <c r="K9" s="20" t="s">
        <v>64</v>
      </c>
      <c r="L9" s="20" t="s">
        <v>65</v>
      </c>
      <c r="M9" s="20" t="s">
        <v>66</v>
      </c>
      <c r="N9" s="20" t="s">
        <v>67</v>
      </c>
      <c r="O9" s="20" t="s">
        <v>68</v>
      </c>
      <c r="P9" s="20" t="s">
        <v>69</v>
      </c>
      <c r="Q9" s="20" t="s">
        <v>70</v>
      </c>
      <c r="R9" s="20" t="s">
        <v>71</v>
      </c>
      <c r="S9" s="20" t="s">
        <v>72</v>
      </c>
      <c r="T9" s="20" t="s">
        <v>73</v>
      </c>
    </row>
    <row r="10" spans="1:22" x14ac:dyDescent="0.25">
      <c r="B10" s="1" t="s">
        <v>0</v>
      </c>
      <c r="C10" s="1" t="s">
        <v>38</v>
      </c>
      <c r="D10" s="14">
        <f t="shared" ref="D10:T10" si="0">D11+D25</f>
        <v>24</v>
      </c>
      <c r="E10" s="14">
        <f t="shared" si="0"/>
        <v>-95.699999999999989</v>
      </c>
      <c r="F10" s="14">
        <f t="shared" si="0"/>
        <v>-26.299999999999955</v>
      </c>
      <c r="G10" s="23">
        <f t="shared" si="0"/>
        <v>-98</v>
      </c>
      <c r="H10" s="14">
        <f t="shared" si="0"/>
        <v>9.5</v>
      </c>
      <c r="I10" s="14">
        <f t="shared" si="0"/>
        <v>5.2999999999999545</v>
      </c>
      <c r="J10" s="14">
        <f t="shared" si="0"/>
        <v>-34.60000000000008</v>
      </c>
      <c r="K10" s="23">
        <f t="shared" si="0"/>
        <v>-19.799999999999955</v>
      </c>
      <c r="L10" s="14">
        <f t="shared" si="0"/>
        <v>2.3000000000000114</v>
      </c>
      <c r="M10" s="14">
        <f t="shared" si="0"/>
        <v>117.89999999999998</v>
      </c>
      <c r="N10" s="28">
        <f t="shared" si="0"/>
        <v>33.900000000000034</v>
      </c>
      <c r="O10" s="23">
        <f t="shared" si="0"/>
        <v>154.10000000000014</v>
      </c>
      <c r="P10" s="14">
        <f t="shared" si="0"/>
        <v>-15.800000000000068</v>
      </c>
      <c r="Q10" s="14">
        <f t="shared" si="0"/>
        <v>-37.199999999999875</v>
      </c>
      <c r="R10" s="14">
        <f t="shared" si="0"/>
        <v>-175.09999999999968</v>
      </c>
      <c r="S10" s="23">
        <f t="shared" si="0"/>
        <v>-228.09999999999968</v>
      </c>
      <c r="T10" s="23">
        <f t="shared" si="0"/>
        <v>-191.79999999999927</v>
      </c>
      <c r="U10" s="7"/>
      <c r="V10" s="7"/>
    </row>
    <row r="11" spans="1:22" x14ac:dyDescent="0.25">
      <c r="B11" s="4">
        <v>1</v>
      </c>
      <c r="C11" s="1" t="s">
        <v>20</v>
      </c>
      <c r="D11" s="14">
        <f t="shared" ref="D11:R11" si="1">D12+D17+D18+D19+D20+D21+D22+D23+D24</f>
        <v>485.6</v>
      </c>
      <c r="E11" s="14">
        <f t="shared" si="1"/>
        <v>430.90000000000003</v>
      </c>
      <c r="F11" s="28">
        <f t="shared" si="1"/>
        <v>503.70000000000005</v>
      </c>
      <c r="G11" s="23">
        <f>SUM(D11:F11)</f>
        <v>1420.2</v>
      </c>
      <c r="H11" s="14">
        <f t="shared" si="1"/>
        <v>492.40000000000003</v>
      </c>
      <c r="I11" s="14">
        <f t="shared" si="1"/>
        <v>497.99999999999989</v>
      </c>
      <c r="J11" s="14">
        <f t="shared" si="1"/>
        <v>477.49999999999994</v>
      </c>
      <c r="K11" s="23">
        <f>SUM(H11:J11)</f>
        <v>1467.8999999999999</v>
      </c>
      <c r="L11" s="14">
        <f t="shared" si="1"/>
        <v>449.3</v>
      </c>
      <c r="M11" s="14">
        <f t="shared" si="1"/>
        <v>600.19999999999993</v>
      </c>
      <c r="N11" s="28">
        <f t="shared" si="1"/>
        <v>508.40000000000003</v>
      </c>
      <c r="O11" s="23">
        <f>SUM(L11:N11)</f>
        <v>1557.9</v>
      </c>
      <c r="P11" s="14">
        <f t="shared" si="1"/>
        <v>488.19999999999987</v>
      </c>
      <c r="Q11" s="14">
        <f t="shared" si="1"/>
        <v>496.2000000000001</v>
      </c>
      <c r="R11" s="14">
        <f t="shared" si="1"/>
        <v>762.10000000000014</v>
      </c>
      <c r="S11" s="23">
        <f>P11+Q11+R11</f>
        <v>1746.5</v>
      </c>
      <c r="T11" s="23">
        <f>G11+K11+O11+S11</f>
        <v>6192.5</v>
      </c>
      <c r="U11" s="7"/>
      <c r="V11" s="7"/>
    </row>
    <row r="12" spans="1:22" x14ac:dyDescent="0.25">
      <c r="B12" s="5"/>
      <c r="C12" s="2" t="s">
        <v>34</v>
      </c>
      <c r="D12" s="26">
        <f t="shared" ref="D12:R12" si="2">D13+D14+D15+D16</f>
        <v>400.1</v>
      </c>
      <c r="E12" s="26">
        <f t="shared" si="2"/>
        <v>302.5</v>
      </c>
      <c r="F12" s="26">
        <f t="shared" si="2"/>
        <v>394.40000000000003</v>
      </c>
      <c r="G12" s="24">
        <f>SUM(D12:F12)</f>
        <v>1097</v>
      </c>
      <c r="H12" s="26">
        <f t="shared" si="2"/>
        <v>365.7</v>
      </c>
      <c r="I12" s="26">
        <f t="shared" si="2"/>
        <v>382</v>
      </c>
      <c r="J12" s="26">
        <f t="shared" si="2"/>
        <v>319.3</v>
      </c>
      <c r="K12" s="27">
        <f t="shared" ref="K12:K24" si="3">SUM(H12:J12)</f>
        <v>1067</v>
      </c>
      <c r="L12" s="9">
        <f t="shared" si="2"/>
        <v>376.7</v>
      </c>
      <c r="M12" s="9">
        <f t="shared" si="2"/>
        <v>477.5</v>
      </c>
      <c r="N12" s="26">
        <f t="shared" si="2"/>
        <v>368.29999999999995</v>
      </c>
      <c r="O12" s="27">
        <f>SUM(L12:N12)</f>
        <v>1222.5</v>
      </c>
      <c r="P12" s="9">
        <f t="shared" si="2"/>
        <v>389.9</v>
      </c>
      <c r="Q12" s="9">
        <f t="shared" si="2"/>
        <v>376.10000000000008</v>
      </c>
      <c r="R12" s="9">
        <f t="shared" si="2"/>
        <v>356.6</v>
      </c>
      <c r="S12" s="27">
        <f>P12+Q12+R12</f>
        <v>1122.5999999999999</v>
      </c>
      <c r="T12" s="24">
        <f>G12+K12+O12+S12</f>
        <v>4509.1000000000004</v>
      </c>
      <c r="U12" s="7"/>
      <c r="V12" s="7"/>
    </row>
    <row r="13" spans="1:22" x14ac:dyDescent="0.25">
      <c r="A13" s="7"/>
      <c r="B13" s="5"/>
      <c r="C13" s="8" t="s">
        <v>40</v>
      </c>
      <c r="D13" s="26">
        <v>119.6</v>
      </c>
      <c r="E13" s="26">
        <v>131.6</v>
      </c>
      <c r="F13" s="26">
        <v>156.80000000000001</v>
      </c>
      <c r="G13" s="24">
        <f t="shared" ref="G13:G24" si="4">SUM(D13:F13)</f>
        <v>408</v>
      </c>
      <c r="H13" s="26">
        <v>150</v>
      </c>
      <c r="I13" s="26">
        <v>137.69999999999999</v>
      </c>
      <c r="J13" s="26">
        <v>181.7</v>
      </c>
      <c r="K13" s="27">
        <f t="shared" si="3"/>
        <v>469.4</v>
      </c>
      <c r="L13" s="32">
        <v>133.1</v>
      </c>
      <c r="M13" s="33">
        <v>121.5</v>
      </c>
      <c r="N13" s="33">
        <v>133</v>
      </c>
      <c r="O13" s="27">
        <f>SUM(L13:N13)</f>
        <v>387.6</v>
      </c>
      <c r="P13" s="34">
        <v>124.6</v>
      </c>
      <c r="Q13" s="34">
        <v>131.30000000000001</v>
      </c>
      <c r="R13" s="34">
        <v>77.3</v>
      </c>
      <c r="S13" s="27">
        <f t="shared" ref="S13:S24" si="5">P13+Q13+R13</f>
        <v>333.2</v>
      </c>
      <c r="T13" s="24">
        <f>G13+K13+O13+S13</f>
        <v>1598.2</v>
      </c>
      <c r="U13" s="7"/>
      <c r="V13" s="7"/>
    </row>
    <row r="14" spans="1:22" x14ac:dyDescent="0.25">
      <c r="A14" s="7"/>
      <c r="B14" s="5"/>
      <c r="C14" s="8" t="s">
        <v>41</v>
      </c>
      <c r="D14" s="26">
        <v>122.9</v>
      </c>
      <c r="E14" s="26">
        <v>125.5</v>
      </c>
      <c r="F14" s="26">
        <v>144.69999999999999</v>
      </c>
      <c r="G14" s="24">
        <f t="shared" si="4"/>
        <v>393.1</v>
      </c>
      <c r="H14" s="26">
        <v>145.1</v>
      </c>
      <c r="I14" s="26">
        <v>157.19999999999999</v>
      </c>
      <c r="J14" s="26">
        <v>56.4</v>
      </c>
      <c r="K14" s="27">
        <f t="shared" si="3"/>
        <v>358.69999999999993</v>
      </c>
      <c r="L14" s="32">
        <v>157.1</v>
      </c>
      <c r="M14" s="33">
        <v>266</v>
      </c>
      <c r="N14" s="33">
        <v>148.4</v>
      </c>
      <c r="O14" s="27">
        <f t="shared" ref="O14:O24" si="6">SUM(L14:N14)</f>
        <v>571.5</v>
      </c>
      <c r="P14" s="34">
        <v>157.9</v>
      </c>
      <c r="Q14" s="34">
        <v>149.9</v>
      </c>
      <c r="R14" s="34">
        <v>167</v>
      </c>
      <c r="S14" s="27">
        <f t="shared" si="5"/>
        <v>474.8</v>
      </c>
      <c r="T14" s="24">
        <f t="shared" ref="T14:T24" si="7">G14+K14+O14+S14</f>
        <v>1798.1</v>
      </c>
      <c r="U14" s="7"/>
      <c r="V14" s="7"/>
    </row>
    <row r="15" spans="1:22" x14ac:dyDescent="0.25">
      <c r="A15" s="7"/>
      <c r="B15" s="5"/>
      <c r="C15" s="11" t="s">
        <v>42</v>
      </c>
      <c r="D15" s="26">
        <v>152</v>
      </c>
      <c r="E15" s="26">
        <v>40.5</v>
      </c>
      <c r="F15" s="26">
        <v>57.8</v>
      </c>
      <c r="G15" s="24">
        <f t="shared" si="4"/>
        <v>250.3</v>
      </c>
      <c r="H15" s="26">
        <v>64.7</v>
      </c>
      <c r="I15" s="26">
        <v>81.099999999999994</v>
      </c>
      <c r="J15" s="26">
        <v>74.900000000000006</v>
      </c>
      <c r="K15" s="27">
        <f t="shared" si="3"/>
        <v>220.70000000000002</v>
      </c>
      <c r="L15" s="32">
        <v>79.8</v>
      </c>
      <c r="M15" s="33">
        <v>84.6</v>
      </c>
      <c r="N15" s="33">
        <v>78.900000000000006</v>
      </c>
      <c r="O15" s="27">
        <f t="shared" si="6"/>
        <v>243.29999999999998</v>
      </c>
      <c r="P15" s="34">
        <v>78.2</v>
      </c>
      <c r="Q15" s="34">
        <v>89.8</v>
      </c>
      <c r="R15" s="34">
        <v>109.5</v>
      </c>
      <c r="S15" s="27">
        <f t="shared" si="5"/>
        <v>277.5</v>
      </c>
      <c r="T15" s="24">
        <f t="shared" si="7"/>
        <v>991.8</v>
      </c>
      <c r="U15" s="7"/>
      <c r="V15" s="7"/>
    </row>
    <row r="16" spans="1:22" x14ac:dyDescent="0.25">
      <c r="A16" s="7"/>
      <c r="B16" s="5"/>
      <c r="C16" s="8" t="s">
        <v>49</v>
      </c>
      <c r="D16" s="26">
        <v>5.6</v>
      </c>
      <c r="E16" s="26">
        <v>4.9000000000000004</v>
      </c>
      <c r="F16" s="26">
        <v>35.1</v>
      </c>
      <c r="G16" s="24">
        <f t="shared" si="4"/>
        <v>45.6</v>
      </c>
      <c r="H16" s="26">
        <v>5.9</v>
      </c>
      <c r="I16" s="26">
        <v>6</v>
      </c>
      <c r="J16" s="26">
        <v>6.3</v>
      </c>
      <c r="K16" s="27">
        <f t="shared" si="3"/>
        <v>18.2</v>
      </c>
      <c r="L16" s="32">
        <v>6.7</v>
      </c>
      <c r="M16" s="33">
        <v>5.4</v>
      </c>
      <c r="N16" s="33">
        <v>8</v>
      </c>
      <c r="O16" s="27">
        <f t="shared" si="6"/>
        <v>20.100000000000001</v>
      </c>
      <c r="P16" s="34">
        <v>29.2</v>
      </c>
      <c r="Q16" s="34">
        <v>5.0999999999999996</v>
      </c>
      <c r="R16" s="34">
        <v>2.8</v>
      </c>
      <c r="S16" s="27">
        <f t="shared" si="5"/>
        <v>37.099999999999994</v>
      </c>
      <c r="T16" s="24">
        <f t="shared" si="7"/>
        <v>121</v>
      </c>
      <c r="U16" s="7"/>
      <c r="V16" s="7"/>
    </row>
    <row r="17" spans="1:22" x14ac:dyDescent="0.25">
      <c r="A17" s="7"/>
      <c r="B17" s="5"/>
      <c r="C17" s="22" t="s">
        <v>44</v>
      </c>
      <c r="D17" s="26">
        <v>221.8</v>
      </c>
      <c r="E17" s="26">
        <v>221.8</v>
      </c>
      <c r="F17" s="26">
        <v>232.2</v>
      </c>
      <c r="G17" s="24">
        <f t="shared" si="4"/>
        <v>675.8</v>
      </c>
      <c r="H17" s="26">
        <v>239.1</v>
      </c>
      <c r="I17" s="26">
        <v>235</v>
      </c>
      <c r="J17" s="26">
        <v>266</v>
      </c>
      <c r="K17" s="27">
        <f t="shared" si="3"/>
        <v>740.1</v>
      </c>
      <c r="L17" s="32">
        <v>242.4</v>
      </c>
      <c r="M17" s="33">
        <v>220.9</v>
      </c>
      <c r="N17" s="33">
        <v>233.3</v>
      </c>
      <c r="O17" s="27">
        <f t="shared" si="6"/>
        <v>696.6</v>
      </c>
      <c r="P17" s="34">
        <v>236.4</v>
      </c>
      <c r="Q17" s="34">
        <v>241.5</v>
      </c>
      <c r="R17" s="34">
        <v>281.39999999999998</v>
      </c>
      <c r="S17" s="27">
        <f t="shared" si="5"/>
        <v>759.3</v>
      </c>
      <c r="T17" s="24">
        <f t="shared" si="7"/>
        <v>2871.8</v>
      </c>
      <c r="U17" s="7"/>
      <c r="V17" s="7"/>
    </row>
    <row r="18" spans="1:22" x14ac:dyDescent="0.25">
      <c r="A18" s="7"/>
      <c r="B18" s="5"/>
      <c r="C18" s="3" t="s">
        <v>21</v>
      </c>
      <c r="D18" s="26">
        <v>50.3</v>
      </c>
      <c r="E18" s="26">
        <v>50.2</v>
      </c>
      <c r="F18" s="26">
        <v>60.9</v>
      </c>
      <c r="G18" s="24">
        <f t="shared" si="4"/>
        <v>161.4</v>
      </c>
      <c r="H18" s="26">
        <v>52.1</v>
      </c>
      <c r="I18" s="26">
        <v>55.5</v>
      </c>
      <c r="J18" s="26">
        <v>44.6</v>
      </c>
      <c r="K18" s="27">
        <f t="shared" si="3"/>
        <v>152.19999999999999</v>
      </c>
      <c r="L18" s="32">
        <v>46.2</v>
      </c>
      <c r="M18" s="33">
        <v>45.4</v>
      </c>
      <c r="N18" s="33">
        <v>52</v>
      </c>
      <c r="O18" s="27">
        <f t="shared" si="6"/>
        <v>143.6</v>
      </c>
      <c r="P18" s="34">
        <v>54.6</v>
      </c>
      <c r="Q18" s="34">
        <v>52.2</v>
      </c>
      <c r="R18" s="34">
        <v>55.4</v>
      </c>
      <c r="S18" s="27">
        <f t="shared" si="5"/>
        <v>162.20000000000002</v>
      </c>
      <c r="T18" s="24">
        <f t="shared" si="7"/>
        <v>619.40000000000009</v>
      </c>
      <c r="U18" s="7"/>
      <c r="V18" s="7"/>
    </row>
    <row r="19" spans="1:22" x14ac:dyDescent="0.25">
      <c r="A19" s="7"/>
      <c r="B19" s="5"/>
      <c r="C19" s="3" t="s">
        <v>22</v>
      </c>
      <c r="D19" s="26">
        <v>8.3000000000000007</v>
      </c>
      <c r="E19" s="26">
        <v>51.6</v>
      </c>
      <c r="F19" s="26">
        <v>33.200000000000003</v>
      </c>
      <c r="G19" s="24">
        <f t="shared" si="4"/>
        <v>93.100000000000009</v>
      </c>
      <c r="H19" s="26">
        <v>7.2</v>
      </c>
      <c r="I19" s="26">
        <v>21.8</v>
      </c>
      <c r="J19" s="26">
        <v>77.599999999999994</v>
      </c>
      <c r="K19" s="27">
        <f t="shared" si="3"/>
        <v>106.6</v>
      </c>
      <c r="L19" s="32">
        <v>22.3</v>
      </c>
      <c r="M19" s="33">
        <v>53.1</v>
      </c>
      <c r="N19" s="33">
        <v>25.6</v>
      </c>
      <c r="O19" s="27">
        <f t="shared" si="6"/>
        <v>101</v>
      </c>
      <c r="P19" s="34">
        <v>37.4</v>
      </c>
      <c r="Q19" s="34">
        <v>36.4</v>
      </c>
      <c r="R19" s="34">
        <v>257</v>
      </c>
      <c r="S19" s="27">
        <f t="shared" si="5"/>
        <v>330.8</v>
      </c>
      <c r="T19" s="24">
        <f t="shared" si="7"/>
        <v>631.5</v>
      </c>
      <c r="U19" s="7"/>
      <c r="V19" s="7"/>
    </row>
    <row r="20" spans="1:22" x14ac:dyDescent="0.25">
      <c r="A20" s="7"/>
      <c r="B20" s="5"/>
      <c r="C20" s="3" t="s">
        <v>23</v>
      </c>
      <c r="D20" s="26">
        <v>12.1</v>
      </c>
      <c r="E20" s="26">
        <v>4.0999999999999996</v>
      </c>
      <c r="F20" s="26">
        <v>28.1</v>
      </c>
      <c r="G20" s="24">
        <f t="shared" si="4"/>
        <v>44.3</v>
      </c>
      <c r="H20" s="26">
        <v>9.9</v>
      </c>
      <c r="I20" s="26">
        <v>4.9000000000000004</v>
      </c>
      <c r="J20" s="26">
        <v>10.8</v>
      </c>
      <c r="K20" s="27">
        <f t="shared" si="3"/>
        <v>25.6</v>
      </c>
      <c r="L20" s="32">
        <v>-14.3</v>
      </c>
      <c r="M20" s="33">
        <v>4.2</v>
      </c>
      <c r="N20" s="33">
        <v>42.2</v>
      </c>
      <c r="O20" s="27">
        <f t="shared" si="6"/>
        <v>32.1</v>
      </c>
      <c r="P20" s="34">
        <v>6.8</v>
      </c>
      <c r="Q20" s="34">
        <v>7.3</v>
      </c>
      <c r="R20" s="34">
        <v>21.6</v>
      </c>
      <c r="S20" s="27">
        <f t="shared" si="5"/>
        <v>35.700000000000003</v>
      </c>
      <c r="T20" s="24">
        <f t="shared" si="7"/>
        <v>137.69999999999999</v>
      </c>
      <c r="U20" s="7"/>
      <c r="V20" s="7"/>
    </row>
    <row r="21" spans="1:22" ht="45" x14ac:dyDescent="0.25">
      <c r="A21" s="7"/>
      <c r="B21" s="5"/>
      <c r="C21" s="3" t="s">
        <v>45</v>
      </c>
      <c r="D21" s="26">
        <v>-14.6</v>
      </c>
      <c r="E21" s="26">
        <v>-2</v>
      </c>
      <c r="F21" s="26">
        <v>-5.6</v>
      </c>
      <c r="G21" s="24">
        <f t="shared" si="4"/>
        <v>-22.200000000000003</v>
      </c>
      <c r="H21" s="26">
        <v>-3.3</v>
      </c>
      <c r="I21" s="26">
        <v>-3.2</v>
      </c>
      <c r="J21" s="26">
        <v>-4.9000000000000004</v>
      </c>
      <c r="K21" s="27">
        <f t="shared" si="3"/>
        <v>-11.4</v>
      </c>
      <c r="L21" s="32">
        <v>-11</v>
      </c>
      <c r="M21" s="33">
        <v>-6.5</v>
      </c>
      <c r="N21" s="33">
        <v>-3.3</v>
      </c>
      <c r="O21" s="27">
        <f t="shared" si="6"/>
        <v>-20.8</v>
      </c>
      <c r="P21" s="34">
        <v>-2.2000000000000002</v>
      </c>
      <c r="Q21" s="34">
        <v>-4.0999999999999996</v>
      </c>
      <c r="R21" s="34">
        <v>4.2</v>
      </c>
      <c r="S21" s="27">
        <f t="shared" si="5"/>
        <v>-2.0999999999999996</v>
      </c>
      <c r="T21" s="24">
        <f t="shared" si="7"/>
        <v>-56.500000000000007</v>
      </c>
      <c r="U21" s="7"/>
      <c r="V21" s="37"/>
    </row>
    <row r="22" spans="1:22" ht="29.25" customHeight="1" x14ac:dyDescent="0.25">
      <c r="B22" s="5"/>
      <c r="C22" s="3" t="s">
        <v>24</v>
      </c>
      <c r="D22" s="26">
        <v>-193.7</v>
      </c>
      <c r="E22" s="26">
        <v>-197.5</v>
      </c>
      <c r="F22" s="26">
        <v>-240.1</v>
      </c>
      <c r="G22" s="24">
        <f t="shared" si="4"/>
        <v>-631.29999999999995</v>
      </c>
      <c r="H22" s="26">
        <v>-210.1</v>
      </c>
      <c r="I22" s="26">
        <v>-209</v>
      </c>
      <c r="J22" s="26">
        <v>-243.1</v>
      </c>
      <c r="K22" s="27">
        <f t="shared" si="3"/>
        <v>-662.2</v>
      </c>
      <c r="L22" s="32">
        <v>-214.1</v>
      </c>
      <c r="M22" s="33">
        <v>-194.6</v>
      </c>
      <c r="N22" s="33">
        <v>-210.4</v>
      </c>
      <c r="O22" s="27">
        <f t="shared" si="6"/>
        <v>-619.1</v>
      </c>
      <c r="P22" s="34">
        <v>-234.5</v>
      </c>
      <c r="Q22" s="34">
        <v>-213.5</v>
      </c>
      <c r="R22" s="34">
        <v>-261.39999999999998</v>
      </c>
      <c r="S22" s="27">
        <f t="shared" si="5"/>
        <v>-709.4</v>
      </c>
      <c r="T22" s="24">
        <f t="shared" si="7"/>
        <v>-2622</v>
      </c>
      <c r="U22" s="35"/>
      <c r="V22" s="37"/>
    </row>
    <row r="23" spans="1:22" x14ac:dyDescent="0.25">
      <c r="A23" s="7"/>
      <c r="B23" s="5"/>
      <c r="C23" s="3" t="s">
        <v>25</v>
      </c>
      <c r="D23" s="26">
        <v>0.5</v>
      </c>
      <c r="E23" s="26">
        <v>0</v>
      </c>
      <c r="F23" s="26">
        <v>1</v>
      </c>
      <c r="G23" s="24">
        <f t="shared" si="4"/>
        <v>1.5</v>
      </c>
      <c r="H23" s="26">
        <v>31.2</v>
      </c>
      <c r="I23" s="26">
        <v>10.5</v>
      </c>
      <c r="J23" s="26">
        <v>1.3</v>
      </c>
      <c r="K23" s="27">
        <f t="shared" si="3"/>
        <v>43</v>
      </c>
      <c r="L23" s="32">
        <v>0.7</v>
      </c>
      <c r="M23" s="33">
        <v>-0.1</v>
      </c>
      <c r="N23" s="33">
        <v>0.5</v>
      </c>
      <c r="O23" s="27">
        <f t="shared" si="6"/>
        <v>1.1000000000000001</v>
      </c>
      <c r="P23" s="34">
        <v>0.2</v>
      </c>
      <c r="Q23" s="34">
        <v>0</v>
      </c>
      <c r="R23" s="34">
        <v>41.1</v>
      </c>
      <c r="S23" s="27">
        <f t="shared" si="5"/>
        <v>41.300000000000004</v>
      </c>
      <c r="T23" s="24">
        <f t="shared" si="7"/>
        <v>86.9</v>
      </c>
      <c r="U23" s="35"/>
      <c r="V23" s="37"/>
    </row>
    <row r="24" spans="1:22" ht="60" x14ac:dyDescent="0.25">
      <c r="B24" s="6"/>
      <c r="C24" s="3" t="s">
        <v>46</v>
      </c>
      <c r="D24" s="26">
        <v>0.8</v>
      </c>
      <c r="E24" s="26">
        <v>0.2</v>
      </c>
      <c r="F24" s="26">
        <v>-0.4</v>
      </c>
      <c r="G24" s="24">
        <f t="shared" si="4"/>
        <v>0.6</v>
      </c>
      <c r="H24" s="26">
        <v>0.6</v>
      </c>
      <c r="I24" s="26">
        <v>0.5</v>
      </c>
      <c r="J24" s="26">
        <v>5.9</v>
      </c>
      <c r="K24" s="27">
        <f t="shared" si="3"/>
        <v>7</v>
      </c>
      <c r="L24" s="32">
        <v>0.4</v>
      </c>
      <c r="M24" s="33">
        <v>0.3</v>
      </c>
      <c r="N24" s="33">
        <v>0.2</v>
      </c>
      <c r="O24" s="27">
        <f t="shared" si="6"/>
        <v>0.89999999999999991</v>
      </c>
      <c r="P24" s="34">
        <v>-0.4</v>
      </c>
      <c r="Q24" s="34">
        <v>0.3</v>
      </c>
      <c r="R24" s="34">
        <v>6.2</v>
      </c>
      <c r="S24" s="27">
        <f t="shared" si="5"/>
        <v>6.1000000000000005</v>
      </c>
      <c r="T24" s="24">
        <f t="shared" si="7"/>
        <v>14.600000000000001</v>
      </c>
      <c r="U24" s="35"/>
      <c r="V24" s="37"/>
    </row>
    <row r="25" spans="1:22" x14ac:dyDescent="0.25">
      <c r="B25" s="4">
        <v>2</v>
      </c>
      <c r="C25" s="1" t="s">
        <v>26</v>
      </c>
      <c r="D25" s="28">
        <f t="shared" ref="D25:R25" si="8">D26+D27+D28+D29+D30+D31+D32</f>
        <v>-461.6</v>
      </c>
      <c r="E25" s="28">
        <f t="shared" si="8"/>
        <v>-526.6</v>
      </c>
      <c r="F25" s="28">
        <f t="shared" si="8"/>
        <v>-530</v>
      </c>
      <c r="G25" s="23">
        <f>SUM(D25:F25)</f>
        <v>-1518.2</v>
      </c>
      <c r="H25" s="28">
        <f t="shared" si="8"/>
        <v>-482.90000000000003</v>
      </c>
      <c r="I25" s="28">
        <f t="shared" si="8"/>
        <v>-492.69999999999993</v>
      </c>
      <c r="J25" s="28">
        <f t="shared" si="8"/>
        <v>-512.1</v>
      </c>
      <c r="K25" s="23">
        <f>SUM(H25:J25)</f>
        <v>-1487.6999999999998</v>
      </c>
      <c r="L25" s="28">
        <f t="shared" si="8"/>
        <v>-447</v>
      </c>
      <c r="M25" s="28">
        <f t="shared" si="8"/>
        <v>-482.29999999999995</v>
      </c>
      <c r="N25" s="28">
        <f t="shared" si="8"/>
        <v>-474.5</v>
      </c>
      <c r="O25" s="23">
        <f>SUM(L25:N25)</f>
        <v>-1403.8</v>
      </c>
      <c r="P25" s="28">
        <f t="shared" si="8"/>
        <v>-503.99999999999994</v>
      </c>
      <c r="Q25" s="28">
        <f t="shared" si="8"/>
        <v>-533.4</v>
      </c>
      <c r="R25" s="28">
        <f t="shared" si="8"/>
        <v>-937.19999999999982</v>
      </c>
      <c r="S25" s="23">
        <f>P25+Q25+R25</f>
        <v>-1974.5999999999997</v>
      </c>
      <c r="T25" s="23">
        <f>G25+K25+O25+S25</f>
        <v>-6384.2999999999993</v>
      </c>
      <c r="U25" s="7"/>
      <c r="V25" s="37"/>
    </row>
    <row r="26" spans="1:22" x14ac:dyDescent="0.25">
      <c r="B26" s="5"/>
      <c r="C26" s="2" t="s">
        <v>27</v>
      </c>
      <c r="D26" s="26">
        <v>-98.1</v>
      </c>
      <c r="E26" s="26">
        <v>-99</v>
      </c>
      <c r="F26" s="26">
        <v>-102.1</v>
      </c>
      <c r="G26" s="24">
        <f>SUM(D26:F26)</f>
        <v>-299.2</v>
      </c>
      <c r="H26" s="26">
        <v>-103.2</v>
      </c>
      <c r="I26" s="26">
        <v>-106.5</v>
      </c>
      <c r="J26" s="26">
        <v>-123.8</v>
      </c>
      <c r="K26" s="24">
        <f>SUM(H26:J26)</f>
        <v>-333.5</v>
      </c>
      <c r="L26" s="26">
        <v>-94.8</v>
      </c>
      <c r="M26" s="26">
        <v>-93.1</v>
      </c>
      <c r="N26" s="26">
        <v>-97.6</v>
      </c>
      <c r="O26" s="24">
        <f>SUM(L26:N26)</f>
        <v>-285.5</v>
      </c>
      <c r="P26" s="26">
        <v>-103.5</v>
      </c>
      <c r="Q26" s="26">
        <v>-118.7</v>
      </c>
      <c r="R26" s="26">
        <v>-190.2</v>
      </c>
      <c r="S26" s="24">
        <f>P26+Q26+R26</f>
        <v>-412.4</v>
      </c>
      <c r="T26" s="24">
        <f>G26+K26+O26+S26</f>
        <v>-1330.6</v>
      </c>
      <c r="U26" s="36"/>
      <c r="V26" s="37"/>
    </row>
    <row r="27" spans="1:22" x14ac:dyDescent="0.25">
      <c r="B27" s="5"/>
      <c r="C27" s="2" t="s">
        <v>28</v>
      </c>
      <c r="D27" s="26">
        <v>-58.9</v>
      </c>
      <c r="E27" s="26">
        <v>-59.7</v>
      </c>
      <c r="F27" s="26">
        <v>-68.2</v>
      </c>
      <c r="G27" s="24">
        <f t="shared" ref="G27:G32" si="9">SUM(D27:F27)</f>
        <v>-186.8</v>
      </c>
      <c r="H27" s="26">
        <v>-63.6</v>
      </c>
      <c r="I27" s="26">
        <v>-65.7</v>
      </c>
      <c r="J27" s="26">
        <v>-64.5</v>
      </c>
      <c r="K27" s="24">
        <f t="shared" ref="K27:K32" si="10">SUM(H27:J27)</f>
        <v>-193.8</v>
      </c>
      <c r="L27" s="26">
        <v>-54</v>
      </c>
      <c r="M27" s="26">
        <v>-96.8</v>
      </c>
      <c r="N27" s="26">
        <v>-69.8</v>
      </c>
      <c r="O27" s="24">
        <f t="shared" ref="O27:O32" si="11">SUM(L27:N27)</f>
        <v>-220.60000000000002</v>
      </c>
      <c r="P27" s="26">
        <v>-85.9</v>
      </c>
      <c r="Q27" s="26">
        <v>-89.6</v>
      </c>
      <c r="R27" s="26">
        <v>-97</v>
      </c>
      <c r="S27" s="24">
        <f t="shared" ref="S27:S32" si="12">P27+Q27+R27</f>
        <v>-272.5</v>
      </c>
      <c r="T27" s="24">
        <f t="shared" ref="T27:T32" si="13">G27+K27+O27+S27</f>
        <v>-873.7</v>
      </c>
      <c r="U27" s="7"/>
      <c r="V27" s="37"/>
    </row>
    <row r="28" spans="1:22" x14ac:dyDescent="0.25">
      <c r="B28" s="5"/>
      <c r="C28" s="2" t="s">
        <v>35</v>
      </c>
      <c r="D28" s="26">
        <v>-191.7</v>
      </c>
      <c r="E28" s="26">
        <v>-189</v>
      </c>
      <c r="F28" s="26">
        <v>-189.1</v>
      </c>
      <c r="G28" s="24">
        <f t="shared" si="9"/>
        <v>-569.79999999999995</v>
      </c>
      <c r="H28" s="26">
        <v>-198.3</v>
      </c>
      <c r="I28" s="26">
        <v>-197.6</v>
      </c>
      <c r="J28" s="26">
        <v>-197.6</v>
      </c>
      <c r="K28" s="24">
        <f t="shared" si="10"/>
        <v>-593.5</v>
      </c>
      <c r="L28" s="26">
        <v>-193.8</v>
      </c>
      <c r="M28" s="26">
        <v>-194.2</v>
      </c>
      <c r="N28" s="26">
        <v>-195.7</v>
      </c>
      <c r="O28" s="24">
        <f t="shared" si="11"/>
        <v>-583.70000000000005</v>
      </c>
      <c r="P28" s="26">
        <v>-198.4</v>
      </c>
      <c r="Q28" s="26">
        <v>-197.3</v>
      </c>
      <c r="R28" s="26">
        <v>-184.5</v>
      </c>
      <c r="S28" s="24">
        <f t="shared" si="12"/>
        <v>-580.20000000000005</v>
      </c>
      <c r="T28" s="24">
        <f t="shared" si="13"/>
        <v>-2327.1999999999998</v>
      </c>
      <c r="U28" s="7"/>
      <c r="V28" s="37"/>
    </row>
    <row r="29" spans="1:22" x14ac:dyDescent="0.25">
      <c r="B29" s="5"/>
      <c r="C29" s="2" t="s">
        <v>29</v>
      </c>
      <c r="D29" s="26">
        <v>-81.8</v>
      </c>
      <c r="E29" s="26">
        <v>-147.1</v>
      </c>
      <c r="F29" s="26">
        <v>-135.69999999999999</v>
      </c>
      <c r="G29" s="24">
        <f t="shared" si="9"/>
        <v>-364.59999999999997</v>
      </c>
      <c r="H29" s="26">
        <v>-87.7</v>
      </c>
      <c r="I29" s="26">
        <v>-87.2</v>
      </c>
      <c r="J29" s="26">
        <v>-79</v>
      </c>
      <c r="K29" s="24">
        <f t="shared" si="10"/>
        <v>-253.9</v>
      </c>
      <c r="L29" s="26">
        <v>-72</v>
      </c>
      <c r="M29" s="26">
        <v>-65.5</v>
      </c>
      <c r="N29" s="26">
        <v>-70.7</v>
      </c>
      <c r="O29" s="24">
        <f t="shared" si="11"/>
        <v>-208.2</v>
      </c>
      <c r="P29" s="26">
        <v>-76.599999999999994</v>
      </c>
      <c r="Q29" s="26">
        <v>-81.900000000000006</v>
      </c>
      <c r="R29" s="26">
        <v>-350.9</v>
      </c>
      <c r="S29" s="24">
        <f t="shared" si="12"/>
        <v>-509.4</v>
      </c>
      <c r="T29" s="24">
        <f t="shared" si="13"/>
        <v>-1336.1</v>
      </c>
      <c r="U29" s="36"/>
      <c r="V29" s="37"/>
    </row>
    <row r="30" spans="1:22" x14ac:dyDescent="0.25">
      <c r="B30" s="5"/>
      <c r="C30" s="2" t="s">
        <v>30</v>
      </c>
      <c r="D30" s="26">
        <v>-2.8</v>
      </c>
      <c r="E30" s="26">
        <v>-5.4</v>
      </c>
      <c r="F30" s="26">
        <v>-4.2</v>
      </c>
      <c r="G30" s="24">
        <f t="shared" si="9"/>
        <v>-12.399999999999999</v>
      </c>
      <c r="H30" s="26">
        <v>-4.8</v>
      </c>
      <c r="I30" s="26">
        <v>-4</v>
      </c>
      <c r="J30" s="26">
        <v>-6.3</v>
      </c>
      <c r="K30" s="24">
        <f t="shared" si="10"/>
        <v>-15.100000000000001</v>
      </c>
      <c r="L30" s="26">
        <v>-3.3</v>
      </c>
      <c r="M30" s="26">
        <v>-2.7</v>
      </c>
      <c r="N30" s="26">
        <v>-5.0999999999999996</v>
      </c>
      <c r="O30" s="24">
        <f t="shared" si="11"/>
        <v>-11.1</v>
      </c>
      <c r="P30" s="26">
        <v>-3.7</v>
      </c>
      <c r="Q30" s="26">
        <v>-3.9</v>
      </c>
      <c r="R30" s="26">
        <v>22.7</v>
      </c>
      <c r="S30" s="24">
        <f t="shared" si="12"/>
        <v>15.1</v>
      </c>
      <c r="T30" s="24">
        <f t="shared" si="13"/>
        <v>-23.5</v>
      </c>
      <c r="U30" s="7"/>
      <c r="V30" s="37"/>
    </row>
    <row r="31" spans="1:22" x14ac:dyDescent="0.25">
      <c r="B31" s="5"/>
      <c r="C31" s="10" t="s">
        <v>31</v>
      </c>
      <c r="D31" s="26">
        <v>-26.8</v>
      </c>
      <c r="E31" s="26">
        <v>-24.7</v>
      </c>
      <c r="F31" s="26">
        <v>-28.7</v>
      </c>
      <c r="G31" s="24">
        <f t="shared" si="9"/>
        <v>-80.2</v>
      </c>
      <c r="H31" s="26">
        <v>-24.3</v>
      </c>
      <c r="I31" s="26">
        <v>-30</v>
      </c>
      <c r="J31" s="26">
        <v>-39.1</v>
      </c>
      <c r="K31" s="24">
        <f t="shared" si="10"/>
        <v>-93.4</v>
      </c>
      <c r="L31" s="26">
        <v>-28.2</v>
      </c>
      <c r="M31" s="26">
        <v>-28.4</v>
      </c>
      <c r="N31" s="26">
        <v>-33.799999999999997</v>
      </c>
      <c r="O31" s="24">
        <f t="shared" si="11"/>
        <v>-90.399999999999991</v>
      </c>
      <c r="P31" s="26">
        <v>-34.700000000000003</v>
      </c>
      <c r="Q31" s="26">
        <v>-40.200000000000003</v>
      </c>
      <c r="R31" s="26">
        <v>-59.3</v>
      </c>
      <c r="S31" s="24">
        <f t="shared" si="12"/>
        <v>-134.19999999999999</v>
      </c>
      <c r="T31" s="24">
        <f t="shared" si="13"/>
        <v>-398.2</v>
      </c>
      <c r="U31" s="7"/>
      <c r="V31" s="37"/>
    </row>
    <row r="32" spans="1:22" ht="30" x14ac:dyDescent="0.25">
      <c r="B32" s="6"/>
      <c r="C32" s="18" t="s">
        <v>47</v>
      </c>
      <c r="D32" s="26">
        <v>-1.5</v>
      </c>
      <c r="E32" s="26">
        <v>-1.7</v>
      </c>
      <c r="F32" s="26">
        <v>-2</v>
      </c>
      <c r="G32" s="24">
        <f t="shared" si="9"/>
        <v>-5.2</v>
      </c>
      <c r="H32" s="26">
        <v>-1</v>
      </c>
      <c r="I32" s="26">
        <v>-1.7</v>
      </c>
      <c r="J32" s="26">
        <v>-1.8</v>
      </c>
      <c r="K32" s="24">
        <f t="shared" si="10"/>
        <v>-4.5</v>
      </c>
      <c r="L32" s="26">
        <v>-0.9</v>
      </c>
      <c r="M32" s="26">
        <v>-1.6</v>
      </c>
      <c r="N32" s="26">
        <v>-1.8</v>
      </c>
      <c r="O32" s="24">
        <f t="shared" si="11"/>
        <v>-4.3</v>
      </c>
      <c r="P32" s="26">
        <v>-1.2</v>
      </c>
      <c r="Q32" s="26">
        <v>-1.8</v>
      </c>
      <c r="R32" s="26">
        <v>-78</v>
      </c>
      <c r="S32" s="24">
        <f t="shared" si="12"/>
        <v>-81</v>
      </c>
      <c r="T32" s="24">
        <f t="shared" si="13"/>
        <v>-95</v>
      </c>
      <c r="U32" s="36"/>
      <c r="V32" s="37"/>
    </row>
    <row r="33" spans="3:10" x14ac:dyDescent="0.25">
      <c r="J33" s="7"/>
    </row>
    <row r="34" spans="3:10" x14ac:dyDescent="0.25">
      <c r="C34" t="s">
        <v>13</v>
      </c>
    </row>
    <row r="35" spans="3:10" x14ac:dyDescent="0.25">
      <c r="C35" t="s">
        <v>12</v>
      </c>
    </row>
    <row r="37" spans="3:10" x14ac:dyDescent="0.25">
      <c r="C37" t="s">
        <v>3</v>
      </c>
    </row>
    <row r="38" spans="3:10" x14ac:dyDescent="0.25">
      <c r="C38" t="s">
        <v>74</v>
      </c>
    </row>
    <row r="39" spans="3:10" x14ac:dyDescent="0.25">
      <c r="C39" t="s">
        <v>10</v>
      </c>
    </row>
    <row r="40" spans="3:10" x14ac:dyDescent="0.25">
      <c r="C40" t="s">
        <v>75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30"/>
  <sheetViews>
    <sheetView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0.7109375" customWidth="1"/>
    <col min="12" max="12" width="10.85546875" customWidth="1"/>
    <col min="13" max="13" width="12.7109375" bestFit="1" customWidth="1"/>
    <col min="14" max="14" width="16.7109375" bestFit="1" customWidth="1"/>
    <col min="15" max="15" width="10.8554687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1.28515625" customWidth="1"/>
    <col min="20" max="20" width="12.5703125" customWidth="1"/>
  </cols>
  <sheetData>
    <row r="2" spans="1:22" ht="15.75" x14ac:dyDescent="0.25">
      <c r="C2" s="13" t="s">
        <v>1</v>
      </c>
    </row>
    <row r="3" spans="1:22" ht="15.75" x14ac:dyDescent="0.25">
      <c r="C3" s="13" t="s">
        <v>8</v>
      </c>
    </row>
    <row r="5" spans="1:22" x14ac:dyDescent="0.25">
      <c r="C5" t="s">
        <v>32</v>
      </c>
      <c r="D5" s="31">
        <v>42766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2" x14ac:dyDescent="0.25">
      <c r="C6" t="s">
        <v>76</v>
      </c>
      <c r="D6" s="29">
        <v>42976</v>
      </c>
    </row>
    <row r="8" spans="1:22" x14ac:dyDescent="0.25">
      <c r="C8" t="s">
        <v>19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22" ht="30.75" customHeight="1" x14ac:dyDescent="0.25">
      <c r="B9" s="12"/>
      <c r="C9" s="15" t="s">
        <v>36</v>
      </c>
      <c r="D9" s="20" t="s">
        <v>57</v>
      </c>
      <c r="E9" s="20" t="s">
        <v>58</v>
      </c>
      <c r="F9" s="20" t="s">
        <v>59</v>
      </c>
      <c r="G9" s="20" t="s">
        <v>60</v>
      </c>
      <c r="H9" s="20" t="s">
        <v>61</v>
      </c>
      <c r="I9" s="20" t="s">
        <v>62</v>
      </c>
      <c r="J9" s="20" t="s">
        <v>63</v>
      </c>
      <c r="K9" s="20" t="s">
        <v>64</v>
      </c>
      <c r="L9" s="20" t="s">
        <v>65</v>
      </c>
      <c r="M9" s="20" t="s">
        <v>66</v>
      </c>
      <c r="N9" s="20" t="s">
        <v>67</v>
      </c>
      <c r="O9" s="20" t="s">
        <v>68</v>
      </c>
      <c r="P9" s="20" t="s">
        <v>69</v>
      </c>
      <c r="Q9" s="20" t="s">
        <v>70</v>
      </c>
      <c r="R9" s="20" t="s">
        <v>71</v>
      </c>
      <c r="S9" s="20" t="s">
        <v>72</v>
      </c>
      <c r="T9" s="20" t="s">
        <v>73</v>
      </c>
    </row>
    <row r="10" spans="1:22" x14ac:dyDescent="0.25">
      <c r="B10" s="1" t="s">
        <v>0</v>
      </c>
      <c r="C10" s="1" t="s">
        <v>38</v>
      </c>
      <c r="D10" s="14">
        <f t="shared" ref="D10:T10" si="0">D11+D17</f>
        <v>-9.7999999999999972</v>
      </c>
      <c r="E10" s="14">
        <f t="shared" si="0"/>
        <v>-13.100000000000023</v>
      </c>
      <c r="F10" s="14">
        <f t="shared" si="0"/>
        <v>-11.200000000000003</v>
      </c>
      <c r="G10" s="23">
        <f t="shared" si="0"/>
        <v>-34.100000000000023</v>
      </c>
      <c r="H10" s="14">
        <f t="shared" si="0"/>
        <v>-6.3000000000000114</v>
      </c>
      <c r="I10" s="14">
        <f t="shared" si="0"/>
        <v>-2.5000000000000142</v>
      </c>
      <c r="J10" s="14">
        <f t="shared" si="0"/>
        <v>23.900000000000006</v>
      </c>
      <c r="K10" s="23">
        <f t="shared" si="0"/>
        <v>15.099999999999966</v>
      </c>
      <c r="L10" s="14">
        <f t="shared" si="0"/>
        <v>11.699999999999974</v>
      </c>
      <c r="M10" s="14">
        <f t="shared" si="0"/>
        <v>3.3999999999999773</v>
      </c>
      <c r="N10" s="28">
        <f t="shared" si="0"/>
        <v>-0.59999999999999432</v>
      </c>
      <c r="O10" s="23">
        <f t="shared" si="0"/>
        <v>14.499999999999943</v>
      </c>
      <c r="P10" s="14">
        <f t="shared" si="0"/>
        <v>0.69999999999997442</v>
      </c>
      <c r="Q10" s="14">
        <f t="shared" si="0"/>
        <v>0.49999999999997158</v>
      </c>
      <c r="R10" s="28">
        <f t="shared" si="0"/>
        <v>15.699999999999989</v>
      </c>
      <c r="S10" s="23">
        <f t="shared" si="0"/>
        <v>16.899999999999977</v>
      </c>
      <c r="T10" s="23">
        <f t="shared" si="0"/>
        <v>12.399999999999864</v>
      </c>
    </row>
    <row r="11" spans="1:22" x14ac:dyDescent="0.25">
      <c r="B11" s="4">
        <v>1</v>
      </c>
      <c r="C11" s="1" t="s">
        <v>20</v>
      </c>
      <c r="D11" s="14">
        <f>D12+D13+D14+D15+D16</f>
        <v>96.6</v>
      </c>
      <c r="E11" s="14">
        <f>E12+E13+E14+E15+E16</f>
        <v>93.699999999999974</v>
      </c>
      <c r="F11" s="14">
        <f>F12+F13+F14+F15+F16</f>
        <v>101.39999999999999</v>
      </c>
      <c r="G11" s="23">
        <f>SUM(D11:F11)</f>
        <v>291.69999999999993</v>
      </c>
      <c r="H11" s="14">
        <f>H12+H13+H14+H15+H16</f>
        <v>101.19999999999999</v>
      </c>
      <c r="I11" s="14">
        <f>I12+I13+I14+I15+I16</f>
        <v>99.8</v>
      </c>
      <c r="J11" s="14">
        <f>J12+J13+J14+J15+J16</f>
        <v>113.39999999999999</v>
      </c>
      <c r="K11" s="23">
        <f>SUM(H11:J11)</f>
        <v>314.39999999999998</v>
      </c>
      <c r="L11" s="14">
        <f>L12+L13+L14+L15+L16</f>
        <v>104.1</v>
      </c>
      <c r="M11" s="14">
        <f>M12+M13+M14+M15+M16</f>
        <v>95.8</v>
      </c>
      <c r="N11" s="28">
        <f>N12+N13+N14+N15+N16</f>
        <v>101</v>
      </c>
      <c r="O11" s="23">
        <f>SUM(L11:N11)</f>
        <v>300.89999999999998</v>
      </c>
      <c r="P11" s="14">
        <f>P12+P13+P14+P15+P16</f>
        <v>103.09999999999998</v>
      </c>
      <c r="Q11" s="14">
        <f>Q12+Q13+Q14+Q15+Q16</f>
        <v>105.29999999999998</v>
      </c>
      <c r="R11" s="28">
        <f>R12+R13+R14+R15+R16</f>
        <v>119.49999999999999</v>
      </c>
      <c r="S11" s="23">
        <f>P11+Q11+R11</f>
        <v>327.9</v>
      </c>
      <c r="T11" s="23">
        <f>G11+K11+O11+S11</f>
        <v>1234.8999999999999</v>
      </c>
    </row>
    <row r="12" spans="1:22" ht="14.25" customHeight="1" x14ac:dyDescent="0.25">
      <c r="A12" s="7"/>
      <c r="B12" s="5"/>
      <c r="C12" s="22" t="s">
        <v>44</v>
      </c>
      <c r="D12" s="26">
        <v>91.2</v>
      </c>
      <c r="E12" s="26">
        <v>91.3</v>
      </c>
      <c r="F12" s="26">
        <v>98.5</v>
      </c>
      <c r="G12" s="24">
        <f>SUM(D12:F12)</f>
        <v>281</v>
      </c>
      <c r="H12" s="26">
        <v>98.6</v>
      </c>
      <c r="I12" s="26">
        <v>96.7</v>
      </c>
      <c r="J12" s="26">
        <v>109.4</v>
      </c>
      <c r="K12" s="27">
        <f t="shared" ref="K12:K16" si="1">SUM(H12:J12)</f>
        <v>304.70000000000005</v>
      </c>
      <c r="L12" s="32">
        <v>99.4</v>
      </c>
      <c r="M12" s="39">
        <v>90.7</v>
      </c>
      <c r="N12" s="39">
        <v>95.8</v>
      </c>
      <c r="O12" s="27">
        <f>SUM(L12:N12)</f>
        <v>285.90000000000003</v>
      </c>
      <c r="P12" s="40">
        <v>97.3</v>
      </c>
      <c r="Q12" s="40">
        <v>99.4</v>
      </c>
      <c r="R12" s="40">
        <v>112.1</v>
      </c>
      <c r="S12" s="27">
        <f>P12+Q12+R12</f>
        <v>308.79999999999995</v>
      </c>
      <c r="T12" s="24">
        <f>G12+K12+O12+S12</f>
        <v>1180.4000000000001</v>
      </c>
      <c r="U12" s="41"/>
      <c r="V12" s="42"/>
    </row>
    <row r="13" spans="1:22" x14ac:dyDescent="0.25">
      <c r="A13" s="7"/>
      <c r="B13" s="5"/>
      <c r="C13" s="3" t="s">
        <v>21</v>
      </c>
      <c r="D13" s="26">
        <v>0.1</v>
      </c>
      <c r="E13" s="26">
        <v>0.1</v>
      </c>
      <c r="F13" s="26">
        <v>0.1</v>
      </c>
      <c r="G13" s="24">
        <f>SUM(D13:F13)</f>
        <v>0.30000000000000004</v>
      </c>
      <c r="H13" s="26">
        <v>0.5</v>
      </c>
      <c r="I13" s="26">
        <v>0.2</v>
      </c>
      <c r="J13" s="26">
        <v>1.3</v>
      </c>
      <c r="K13" s="27">
        <f t="shared" si="1"/>
        <v>2</v>
      </c>
      <c r="L13" s="32">
        <v>0.2</v>
      </c>
      <c r="M13" s="39">
        <v>0.1</v>
      </c>
      <c r="N13" s="39">
        <v>0.1</v>
      </c>
      <c r="O13" s="27">
        <f t="shared" ref="O13:O16" si="2">SUM(L13:N13)</f>
        <v>0.4</v>
      </c>
      <c r="P13" s="40">
        <v>0.6</v>
      </c>
      <c r="Q13" s="40">
        <v>0.1</v>
      </c>
      <c r="R13" s="40">
        <v>1.6</v>
      </c>
      <c r="S13" s="27">
        <f t="shared" ref="S13:S16" si="3">P13+Q13+R13</f>
        <v>2.2999999999999998</v>
      </c>
      <c r="T13" s="24">
        <f t="shared" ref="T13:T16" si="4">G13+K13+O13+S13</f>
        <v>5</v>
      </c>
      <c r="U13" s="41"/>
      <c r="V13" s="43"/>
    </row>
    <row r="14" spans="1:22" x14ac:dyDescent="0.25">
      <c r="A14" s="7"/>
      <c r="B14" s="5"/>
      <c r="C14" s="3" t="s">
        <v>22</v>
      </c>
      <c r="D14" s="26">
        <v>5</v>
      </c>
      <c r="E14" s="26">
        <v>2.1</v>
      </c>
      <c r="F14" s="26">
        <v>2.7</v>
      </c>
      <c r="G14" s="24">
        <f t="shared" ref="G14:G16" si="5">SUM(D14:F14)</f>
        <v>9.8000000000000007</v>
      </c>
      <c r="H14" s="26">
        <v>1.9</v>
      </c>
      <c r="I14" s="26">
        <v>2.7</v>
      </c>
      <c r="J14" s="26">
        <v>2.5</v>
      </c>
      <c r="K14" s="27">
        <f t="shared" si="1"/>
        <v>7.1</v>
      </c>
      <c r="L14" s="32">
        <v>4.3</v>
      </c>
      <c r="M14" s="39">
        <v>4.8</v>
      </c>
      <c r="N14" s="39">
        <v>4.9000000000000004</v>
      </c>
      <c r="O14" s="27">
        <f t="shared" si="2"/>
        <v>14</v>
      </c>
      <c r="P14" s="40">
        <v>5.0999999999999996</v>
      </c>
      <c r="Q14" s="40">
        <v>5.6</v>
      </c>
      <c r="R14" s="40">
        <v>5.7</v>
      </c>
      <c r="S14" s="27">
        <f t="shared" si="3"/>
        <v>16.399999999999999</v>
      </c>
      <c r="T14" s="24">
        <f t="shared" si="4"/>
        <v>47.3</v>
      </c>
      <c r="U14" s="41"/>
      <c r="V14" s="43"/>
    </row>
    <row r="15" spans="1:22" x14ac:dyDescent="0.25">
      <c r="A15" s="7"/>
      <c r="B15" s="5"/>
      <c r="C15" s="3" t="s">
        <v>23</v>
      </c>
      <c r="D15" s="26">
        <v>0</v>
      </c>
      <c r="E15" s="26">
        <v>0.1</v>
      </c>
      <c r="F15" s="26">
        <v>0.1</v>
      </c>
      <c r="G15" s="24">
        <f t="shared" si="5"/>
        <v>0.2</v>
      </c>
      <c r="H15" s="26">
        <v>0.1</v>
      </c>
      <c r="I15" s="26">
        <v>0.1</v>
      </c>
      <c r="J15" s="26">
        <v>0.1</v>
      </c>
      <c r="K15" s="27">
        <f t="shared" si="1"/>
        <v>0.30000000000000004</v>
      </c>
      <c r="L15" s="32">
        <v>0.1</v>
      </c>
      <c r="M15" s="39">
        <v>0</v>
      </c>
      <c r="N15" s="39">
        <v>0.2</v>
      </c>
      <c r="O15" s="27">
        <f t="shared" si="2"/>
        <v>0.30000000000000004</v>
      </c>
      <c r="P15" s="40">
        <v>0.1</v>
      </c>
      <c r="Q15" s="40">
        <v>0.1</v>
      </c>
      <c r="R15" s="40">
        <v>0.1</v>
      </c>
      <c r="S15" s="27">
        <f t="shared" si="3"/>
        <v>0.30000000000000004</v>
      </c>
      <c r="T15" s="24">
        <f t="shared" si="4"/>
        <v>1.1000000000000001</v>
      </c>
      <c r="U15" s="41"/>
      <c r="V15" s="43"/>
    </row>
    <row r="16" spans="1:22" ht="60" x14ac:dyDescent="0.25">
      <c r="B16" s="6"/>
      <c r="C16" s="3" t="s">
        <v>46</v>
      </c>
      <c r="D16" s="26">
        <v>0.3</v>
      </c>
      <c r="E16" s="26">
        <v>0.1</v>
      </c>
      <c r="F16" s="26">
        <v>0</v>
      </c>
      <c r="G16" s="24">
        <f t="shared" si="5"/>
        <v>0.4</v>
      </c>
      <c r="H16" s="26">
        <v>0.1</v>
      </c>
      <c r="I16" s="26">
        <v>0.1</v>
      </c>
      <c r="J16" s="26">
        <v>0.1</v>
      </c>
      <c r="K16" s="27">
        <f t="shared" si="1"/>
        <v>0.30000000000000004</v>
      </c>
      <c r="L16" s="32">
        <v>0.1</v>
      </c>
      <c r="M16" s="39">
        <v>0.2</v>
      </c>
      <c r="N16" s="39">
        <v>0</v>
      </c>
      <c r="O16" s="27">
        <f t="shared" si="2"/>
        <v>0.30000000000000004</v>
      </c>
      <c r="P16" s="40">
        <v>0</v>
      </c>
      <c r="Q16" s="40">
        <v>0.1</v>
      </c>
      <c r="R16" s="40">
        <v>0</v>
      </c>
      <c r="S16" s="27">
        <f t="shared" si="3"/>
        <v>0.1</v>
      </c>
      <c r="T16" s="24">
        <f t="shared" si="4"/>
        <v>1.1000000000000001</v>
      </c>
      <c r="U16" s="41"/>
      <c r="V16" s="43"/>
    </row>
    <row r="17" spans="2:22" x14ac:dyDescent="0.25">
      <c r="B17" s="4">
        <v>2</v>
      </c>
      <c r="C17" s="1" t="s">
        <v>26</v>
      </c>
      <c r="D17" s="28">
        <f>D18+D19+D20+D21+D22+D23+D24</f>
        <v>-106.39999999999999</v>
      </c>
      <c r="E17" s="28">
        <f>E18+E19+E20+E21+E22+E23+E24</f>
        <v>-106.8</v>
      </c>
      <c r="F17" s="28">
        <f>F18+F19+F20+F21+F22+F23+F24</f>
        <v>-112.6</v>
      </c>
      <c r="G17" s="23">
        <f>SUM(D17:F17)</f>
        <v>-325.79999999999995</v>
      </c>
      <c r="H17" s="28">
        <f>H18+H19+H20+H21+H22+H23+H24</f>
        <v>-107.5</v>
      </c>
      <c r="I17" s="28">
        <f>I18+I19+I20+I21+I22+I23+I24</f>
        <v>-102.30000000000001</v>
      </c>
      <c r="J17" s="28">
        <f>J18+J19+J20+J21+J22+J23+J24</f>
        <v>-89.499999999999986</v>
      </c>
      <c r="K17" s="23">
        <f>SUM(H17:J17)</f>
        <v>-299.3</v>
      </c>
      <c r="L17" s="28">
        <f>L18+L19+L20+L21+L22+L23+L24</f>
        <v>-92.40000000000002</v>
      </c>
      <c r="M17" s="28">
        <f>M18+M19+M20+M21+M22+M23+M24</f>
        <v>-92.40000000000002</v>
      </c>
      <c r="N17" s="28">
        <f>N18+N19+N20+N21+N22+N23+N24</f>
        <v>-101.6</v>
      </c>
      <c r="O17" s="23">
        <f>SUM(L17:N17)</f>
        <v>-286.40000000000003</v>
      </c>
      <c r="P17" s="28">
        <f>P18+P19+P20+P21+P22+P23+P24</f>
        <v>-102.4</v>
      </c>
      <c r="Q17" s="28">
        <f>Q18+Q19+Q20+Q21+Q22+Q23+Q24</f>
        <v>-104.80000000000001</v>
      </c>
      <c r="R17" s="28">
        <f>R18+R19+R20+R21+R22+R23+R24</f>
        <v>-103.8</v>
      </c>
      <c r="S17" s="23">
        <f>P17+Q17+R17</f>
        <v>-311</v>
      </c>
      <c r="T17" s="23">
        <f>G17+K17+O17+S17</f>
        <v>-1222.5</v>
      </c>
      <c r="V17" s="43"/>
    </row>
    <row r="18" spans="2:22" x14ac:dyDescent="0.25">
      <c r="B18" s="17"/>
      <c r="C18" s="2" t="s">
        <v>35</v>
      </c>
      <c r="D18" s="38">
        <v>-102.2</v>
      </c>
      <c r="E18" s="38">
        <v>-102.2</v>
      </c>
      <c r="F18" s="38">
        <v>-108.3</v>
      </c>
      <c r="G18" s="25">
        <f>SUM(D18:F18)</f>
        <v>-312.7</v>
      </c>
      <c r="H18" s="38">
        <v>-101.9</v>
      </c>
      <c r="I18" s="38">
        <v>-96.5</v>
      </c>
      <c r="J18" s="38">
        <v>-85.6</v>
      </c>
      <c r="K18" s="25">
        <f>SUM(H18:J18)</f>
        <v>-284</v>
      </c>
      <c r="L18" s="38">
        <v>-88.7</v>
      </c>
      <c r="M18" s="38">
        <v>-88</v>
      </c>
      <c r="N18" s="38">
        <v>-97.6</v>
      </c>
      <c r="O18" s="25">
        <f>SUM(L18:N18)</f>
        <v>-274.29999999999995</v>
      </c>
      <c r="P18" s="38">
        <v>-97.5</v>
      </c>
      <c r="Q18" s="38">
        <v>-98.9</v>
      </c>
      <c r="R18" s="38">
        <v>-98</v>
      </c>
      <c r="S18" s="25">
        <f>P18+Q18+R18</f>
        <v>-294.39999999999998</v>
      </c>
      <c r="T18" s="25">
        <f>G18+K18+O18+S18</f>
        <v>-1165.4000000000001</v>
      </c>
      <c r="U18" s="41"/>
      <c r="V18" s="43"/>
    </row>
    <row r="19" spans="2:22" x14ac:dyDescent="0.25">
      <c r="B19" s="5"/>
      <c r="C19" s="2" t="s">
        <v>29</v>
      </c>
      <c r="D19" s="26">
        <v>-0.5</v>
      </c>
      <c r="E19" s="26">
        <v>-0.8</v>
      </c>
      <c r="F19" s="26">
        <v>-0.6</v>
      </c>
      <c r="G19" s="25">
        <f t="shared" ref="G19:G24" si="6">SUM(D19:F19)</f>
        <v>-1.9</v>
      </c>
      <c r="H19" s="38">
        <v>-0.7</v>
      </c>
      <c r="I19" s="38">
        <v>-0.9</v>
      </c>
      <c r="J19" s="38">
        <v>-0.6</v>
      </c>
      <c r="K19" s="25">
        <f t="shared" ref="K19:K24" si="7">SUM(H19:J19)</f>
        <v>-2.2000000000000002</v>
      </c>
      <c r="L19" s="38">
        <v>-0.7</v>
      </c>
      <c r="M19" s="38">
        <v>-0.9</v>
      </c>
      <c r="N19" s="38">
        <v>-0.8</v>
      </c>
      <c r="O19" s="25">
        <f t="shared" ref="O19:O24" si="8">SUM(L19:N19)</f>
        <v>-2.4000000000000004</v>
      </c>
      <c r="P19" s="38">
        <v>-0.8</v>
      </c>
      <c r="Q19" s="38">
        <v>-1</v>
      </c>
      <c r="R19" s="38">
        <v>-0.8</v>
      </c>
      <c r="S19" s="25">
        <f t="shared" ref="S19:S24" si="9">P19+Q19+R19</f>
        <v>-2.6</v>
      </c>
      <c r="T19" s="25">
        <f t="shared" ref="T19:T24" si="10">G19+K19+O19+S19</f>
        <v>-9.1</v>
      </c>
      <c r="U19" s="41"/>
      <c r="V19" s="43"/>
    </row>
    <row r="20" spans="2:22" x14ac:dyDescent="0.25">
      <c r="B20" s="5"/>
      <c r="C20" s="2" t="s">
        <v>27</v>
      </c>
      <c r="D20" s="26">
        <v>-1.6</v>
      </c>
      <c r="E20" s="26">
        <v>-1.6</v>
      </c>
      <c r="F20" s="26">
        <v>-1.6</v>
      </c>
      <c r="G20" s="25">
        <f t="shared" si="6"/>
        <v>-4.8000000000000007</v>
      </c>
      <c r="H20" s="38">
        <v>-1.6</v>
      </c>
      <c r="I20" s="38">
        <v>-1.5</v>
      </c>
      <c r="J20" s="38">
        <v>-1.6</v>
      </c>
      <c r="K20" s="25">
        <f t="shared" si="7"/>
        <v>-4.7</v>
      </c>
      <c r="L20" s="38">
        <v>-1.2</v>
      </c>
      <c r="M20" s="38">
        <v>-1.7</v>
      </c>
      <c r="N20" s="38">
        <v>-1.5</v>
      </c>
      <c r="O20" s="25">
        <f t="shared" si="8"/>
        <v>-4.4000000000000004</v>
      </c>
      <c r="P20" s="38">
        <v>-1.7</v>
      </c>
      <c r="Q20" s="38">
        <v>-1.7</v>
      </c>
      <c r="R20" s="38">
        <v>-2.2999999999999998</v>
      </c>
      <c r="S20" s="25">
        <f t="shared" si="9"/>
        <v>-5.6999999999999993</v>
      </c>
      <c r="T20" s="25">
        <f t="shared" si="10"/>
        <v>-19.600000000000001</v>
      </c>
      <c r="V20" s="43"/>
    </row>
    <row r="21" spans="2:22" x14ac:dyDescent="0.25">
      <c r="B21" s="5"/>
      <c r="C21" s="2" t="s">
        <v>28</v>
      </c>
      <c r="D21" s="26">
        <v>-1.6</v>
      </c>
      <c r="E21" s="26">
        <v>-1.7</v>
      </c>
      <c r="F21" s="26">
        <v>-1.5</v>
      </c>
      <c r="G21" s="25">
        <f t="shared" si="6"/>
        <v>-4.8</v>
      </c>
      <c r="H21" s="38">
        <v>-2.6</v>
      </c>
      <c r="I21" s="38">
        <v>-2.8</v>
      </c>
      <c r="J21" s="38">
        <v>-1.1000000000000001</v>
      </c>
      <c r="K21" s="25">
        <f t="shared" si="7"/>
        <v>-6.5</v>
      </c>
      <c r="L21" s="38">
        <v>-1.4</v>
      </c>
      <c r="M21" s="38">
        <v>-1.4</v>
      </c>
      <c r="N21" s="38">
        <v>-1.2</v>
      </c>
      <c r="O21" s="25">
        <f t="shared" si="8"/>
        <v>-4</v>
      </c>
      <c r="P21" s="38">
        <v>-1.9</v>
      </c>
      <c r="Q21" s="38">
        <v>-2.6</v>
      </c>
      <c r="R21" s="38">
        <v>-1.9</v>
      </c>
      <c r="S21" s="25">
        <f t="shared" si="9"/>
        <v>-6.4</v>
      </c>
      <c r="T21" s="25">
        <f t="shared" si="10"/>
        <v>-21.700000000000003</v>
      </c>
      <c r="U21" s="41"/>
      <c r="V21" s="43"/>
    </row>
    <row r="22" spans="2:22" x14ac:dyDescent="0.25">
      <c r="B22" s="5"/>
      <c r="C22" s="2" t="s">
        <v>30</v>
      </c>
      <c r="D22" s="26">
        <v>-0.3</v>
      </c>
      <c r="E22" s="26">
        <v>-0.3</v>
      </c>
      <c r="F22" s="26">
        <v>-0.4</v>
      </c>
      <c r="G22" s="25">
        <f t="shared" si="6"/>
        <v>-1</v>
      </c>
      <c r="H22" s="38">
        <v>-0.5</v>
      </c>
      <c r="I22" s="38">
        <v>-0.4</v>
      </c>
      <c r="J22" s="38">
        <v>-0.4</v>
      </c>
      <c r="K22" s="25">
        <f t="shared" si="7"/>
        <v>-1.3</v>
      </c>
      <c r="L22" s="38">
        <v>-0.2</v>
      </c>
      <c r="M22" s="38">
        <v>-0.2</v>
      </c>
      <c r="N22" s="38">
        <v>-0.3</v>
      </c>
      <c r="O22" s="25">
        <f t="shared" si="8"/>
        <v>-0.7</v>
      </c>
      <c r="P22" s="38">
        <v>-0.3</v>
      </c>
      <c r="Q22" s="38">
        <v>-0.4</v>
      </c>
      <c r="R22" s="38">
        <v>-0.5</v>
      </c>
      <c r="S22" s="25">
        <f t="shared" si="9"/>
        <v>-1.2</v>
      </c>
      <c r="T22" s="25">
        <f t="shared" si="10"/>
        <v>-4.2</v>
      </c>
      <c r="U22" s="41"/>
      <c r="V22" s="43"/>
    </row>
    <row r="23" spans="2:22" x14ac:dyDescent="0.25">
      <c r="B23" s="5"/>
      <c r="C23" s="10" t="s">
        <v>31</v>
      </c>
      <c r="D23" s="26">
        <v>-0.2</v>
      </c>
      <c r="E23" s="26">
        <v>-0.2</v>
      </c>
      <c r="F23" s="26">
        <v>-0.2</v>
      </c>
      <c r="G23" s="25">
        <f t="shared" si="6"/>
        <v>-0.60000000000000009</v>
      </c>
      <c r="H23" s="38">
        <v>-0.2</v>
      </c>
      <c r="I23" s="38">
        <v>-0.2</v>
      </c>
      <c r="J23" s="38">
        <v>-0.2</v>
      </c>
      <c r="K23" s="25">
        <f t="shared" si="7"/>
        <v>-0.60000000000000009</v>
      </c>
      <c r="L23" s="38">
        <v>-0.2</v>
      </c>
      <c r="M23" s="38">
        <v>-0.2</v>
      </c>
      <c r="N23" s="38">
        <v>-0.2</v>
      </c>
      <c r="O23" s="25">
        <f t="shared" si="8"/>
        <v>-0.60000000000000009</v>
      </c>
      <c r="P23" s="38">
        <v>-0.2</v>
      </c>
      <c r="Q23" s="38">
        <v>-0.2</v>
      </c>
      <c r="R23" s="38">
        <v>-0.3</v>
      </c>
      <c r="S23" s="25">
        <f t="shared" si="9"/>
        <v>-0.7</v>
      </c>
      <c r="T23" s="25">
        <f t="shared" si="10"/>
        <v>-2.5</v>
      </c>
      <c r="U23" s="41"/>
      <c r="V23" s="43"/>
    </row>
    <row r="24" spans="2:22" ht="30" x14ac:dyDescent="0.25">
      <c r="B24" s="6"/>
      <c r="C24" s="18" t="s">
        <v>47</v>
      </c>
      <c r="D24" s="26">
        <v>0</v>
      </c>
      <c r="E24" s="26">
        <v>0</v>
      </c>
      <c r="F24" s="26">
        <v>0</v>
      </c>
      <c r="G24" s="25">
        <f t="shared" si="6"/>
        <v>0</v>
      </c>
      <c r="H24" s="38">
        <v>0</v>
      </c>
      <c r="I24" s="38">
        <v>0</v>
      </c>
      <c r="J24" s="38">
        <v>0</v>
      </c>
      <c r="K24" s="25">
        <f t="shared" si="7"/>
        <v>0</v>
      </c>
      <c r="L24" s="38">
        <v>0</v>
      </c>
      <c r="M24" s="38">
        <v>0</v>
      </c>
      <c r="N24" s="38">
        <v>0</v>
      </c>
      <c r="O24" s="25">
        <f t="shared" si="8"/>
        <v>0</v>
      </c>
      <c r="P24" s="38">
        <v>0</v>
      </c>
      <c r="Q24" s="38">
        <v>0</v>
      </c>
      <c r="R24" s="38">
        <v>0</v>
      </c>
      <c r="S24" s="25">
        <f t="shared" si="9"/>
        <v>0</v>
      </c>
      <c r="T24" s="25">
        <f t="shared" si="10"/>
        <v>0</v>
      </c>
      <c r="V24" s="43"/>
    </row>
    <row r="26" spans="2:22" x14ac:dyDescent="0.25">
      <c r="C26" t="s">
        <v>13</v>
      </c>
    </row>
    <row r="27" spans="2:22" x14ac:dyDescent="0.25">
      <c r="C27" t="s">
        <v>12</v>
      </c>
    </row>
    <row r="29" spans="2:22" x14ac:dyDescent="0.25">
      <c r="C29" t="s">
        <v>14</v>
      </c>
    </row>
    <row r="30" spans="2:22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zoomScale="77" zoomScaleNormal="77" workbookViewId="0">
      <selection activeCell="D7" sqref="D7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5" customWidth="1"/>
    <col min="6" max="6" width="11.85546875" customWidth="1"/>
    <col min="7" max="7" width="9.5703125" customWidth="1"/>
    <col min="8" max="8" width="11.42578125" customWidth="1"/>
    <col min="9" max="9" width="10" customWidth="1"/>
    <col min="10" max="10" width="11.28515625" customWidth="1"/>
    <col min="11" max="11" width="10.42578125" customWidth="1"/>
    <col min="12" max="12" width="10.7109375" customWidth="1"/>
    <col min="13" max="13" width="12.5703125" customWidth="1"/>
    <col min="14" max="14" width="16.5703125" customWidth="1"/>
    <col min="15" max="15" width="10.85546875" customWidth="1"/>
    <col min="16" max="16" width="15.28515625" customWidth="1"/>
    <col min="17" max="17" width="16" customWidth="1"/>
    <col min="18" max="18" width="17.28515625" customWidth="1"/>
    <col min="19" max="19" width="10.7109375" customWidth="1"/>
    <col min="20" max="20" width="12.42578125" customWidth="1"/>
  </cols>
  <sheetData>
    <row r="2" spans="1:23" ht="15.75" x14ac:dyDescent="0.25">
      <c r="C2" s="13" t="s">
        <v>4</v>
      </c>
    </row>
    <row r="3" spans="1:23" ht="15.75" x14ac:dyDescent="0.25">
      <c r="C3" s="13" t="s">
        <v>7</v>
      </c>
    </row>
    <row r="5" spans="1:23" x14ac:dyDescent="0.25">
      <c r="C5" t="s">
        <v>32</v>
      </c>
      <c r="D5" s="31">
        <v>42766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3" x14ac:dyDescent="0.25">
      <c r="C6" t="s">
        <v>76</v>
      </c>
      <c r="D6" s="29">
        <v>42976</v>
      </c>
    </row>
    <row r="7" spans="1:23" x14ac:dyDescent="0.25"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23" x14ac:dyDescent="0.25">
      <c r="C8" t="s">
        <v>19</v>
      </c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23" ht="29.25" customHeight="1" x14ac:dyDescent="0.25">
      <c r="B9" s="12"/>
      <c r="C9" s="15" t="s">
        <v>37</v>
      </c>
      <c r="D9" s="20" t="s">
        <v>57</v>
      </c>
      <c r="E9" s="20" t="s">
        <v>58</v>
      </c>
      <c r="F9" s="20" t="s">
        <v>59</v>
      </c>
      <c r="G9" s="20" t="s">
        <v>60</v>
      </c>
      <c r="H9" s="20" t="s">
        <v>61</v>
      </c>
      <c r="I9" s="20" t="s">
        <v>62</v>
      </c>
      <c r="J9" s="20" t="s">
        <v>63</v>
      </c>
      <c r="K9" s="20" t="s">
        <v>64</v>
      </c>
      <c r="L9" s="20" t="s">
        <v>65</v>
      </c>
      <c r="M9" s="20" t="s">
        <v>66</v>
      </c>
      <c r="N9" s="20" t="s">
        <v>67</v>
      </c>
      <c r="O9" s="20" t="s">
        <v>68</v>
      </c>
      <c r="P9" s="20" t="s">
        <v>69</v>
      </c>
      <c r="Q9" s="20" t="s">
        <v>70</v>
      </c>
      <c r="R9" s="20" t="s">
        <v>71</v>
      </c>
      <c r="S9" s="20" t="s">
        <v>72</v>
      </c>
      <c r="T9" s="20" t="s">
        <v>73</v>
      </c>
    </row>
    <row r="10" spans="1:23" x14ac:dyDescent="0.25">
      <c r="B10" s="1" t="s">
        <v>0</v>
      </c>
      <c r="C10" s="1" t="s">
        <v>38</v>
      </c>
      <c r="D10" s="14">
        <f t="shared" ref="D10:T10" si="0">D11+D20</f>
        <v>-6.6000000000000227</v>
      </c>
      <c r="E10" s="14">
        <f t="shared" si="0"/>
        <v>-5.7000000000000171</v>
      </c>
      <c r="F10" s="14">
        <f t="shared" si="0"/>
        <v>72.599999999999966</v>
      </c>
      <c r="G10" s="23">
        <f t="shared" si="0"/>
        <v>60.299999999999955</v>
      </c>
      <c r="H10" s="14">
        <f t="shared" si="0"/>
        <v>12.300000000000011</v>
      </c>
      <c r="I10" s="14">
        <f t="shared" si="0"/>
        <v>2.2999999999999829</v>
      </c>
      <c r="J10" s="14">
        <f t="shared" si="0"/>
        <v>21.100000000000023</v>
      </c>
      <c r="K10" s="23">
        <f t="shared" si="0"/>
        <v>35.700000000000102</v>
      </c>
      <c r="L10" s="14">
        <f t="shared" si="0"/>
        <v>-1.1000000000000227</v>
      </c>
      <c r="M10" s="14">
        <f t="shared" si="0"/>
        <v>-16.499999999999972</v>
      </c>
      <c r="N10" s="28">
        <f t="shared" si="0"/>
        <v>-6.1999999999999886</v>
      </c>
      <c r="O10" s="23">
        <f t="shared" si="0"/>
        <v>-23.799999999999955</v>
      </c>
      <c r="P10" s="14">
        <f t="shared" si="0"/>
        <v>11.800000000000011</v>
      </c>
      <c r="Q10" s="14">
        <f t="shared" si="0"/>
        <v>-29.5</v>
      </c>
      <c r="R10" s="14">
        <f t="shared" si="0"/>
        <v>-25.900000000000034</v>
      </c>
      <c r="S10" s="23">
        <f t="shared" si="0"/>
        <v>-43.600000000000023</v>
      </c>
      <c r="T10" s="23">
        <f t="shared" si="0"/>
        <v>28.599999999999909</v>
      </c>
      <c r="U10" s="7"/>
      <c r="V10" s="7"/>
      <c r="W10" s="7"/>
    </row>
    <row r="11" spans="1:23" x14ac:dyDescent="0.25">
      <c r="B11" s="4">
        <v>1</v>
      </c>
      <c r="C11" s="1" t="s">
        <v>20</v>
      </c>
      <c r="D11" s="14">
        <f t="shared" ref="D11:T11" si="1">D12+D15+D16+D17+D18+D19</f>
        <v>146.29999999999998</v>
      </c>
      <c r="E11" s="14">
        <f t="shared" si="1"/>
        <v>151.69999999999999</v>
      </c>
      <c r="F11" s="14">
        <f t="shared" si="1"/>
        <v>234.1</v>
      </c>
      <c r="G11" s="23">
        <f>SUM(D11:F11)</f>
        <v>532.1</v>
      </c>
      <c r="H11" s="14">
        <f t="shared" si="1"/>
        <v>171.4</v>
      </c>
      <c r="I11" s="14">
        <f t="shared" si="1"/>
        <v>163.69999999999999</v>
      </c>
      <c r="J11" s="14">
        <f t="shared" si="1"/>
        <v>182.3</v>
      </c>
      <c r="K11" s="23">
        <f>SUM(H11:J11)</f>
        <v>517.40000000000009</v>
      </c>
      <c r="L11" s="14">
        <f t="shared" si="1"/>
        <v>142.49999999999997</v>
      </c>
      <c r="M11" s="14">
        <f t="shared" si="1"/>
        <v>136.20000000000002</v>
      </c>
      <c r="N11" s="28">
        <f t="shared" si="1"/>
        <v>153</v>
      </c>
      <c r="O11" s="23">
        <f>SUM(L11:N11)</f>
        <v>431.7</v>
      </c>
      <c r="P11" s="14">
        <f t="shared" si="1"/>
        <v>176.10000000000002</v>
      </c>
      <c r="Q11" s="14">
        <f t="shared" si="1"/>
        <v>151</v>
      </c>
      <c r="R11" s="14">
        <f t="shared" si="1"/>
        <v>201.6</v>
      </c>
      <c r="S11" s="23">
        <f>P11+Q11+R11</f>
        <v>528.70000000000005</v>
      </c>
      <c r="T11" s="23">
        <f t="shared" si="1"/>
        <v>2009.9</v>
      </c>
      <c r="U11" s="7"/>
      <c r="V11" s="7"/>
      <c r="W11" s="7"/>
    </row>
    <row r="12" spans="1:23" x14ac:dyDescent="0.25">
      <c r="B12" s="5"/>
      <c r="C12" s="2" t="s">
        <v>34</v>
      </c>
      <c r="D12" s="26">
        <f>D13+D14</f>
        <v>69.100000000000009</v>
      </c>
      <c r="E12" s="26">
        <f>E13+E14</f>
        <v>72.8</v>
      </c>
      <c r="F12" s="26">
        <f>F13+F14</f>
        <v>102.5</v>
      </c>
      <c r="G12" s="24">
        <f>SUM(D12:F12)</f>
        <v>244.4</v>
      </c>
      <c r="H12" s="26">
        <f>H13+H14</f>
        <v>76.600000000000009</v>
      </c>
      <c r="I12" s="26">
        <f>I13+I14</f>
        <v>74.3</v>
      </c>
      <c r="J12" s="26">
        <f>J13+J14</f>
        <v>89.399999999999991</v>
      </c>
      <c r="K12" s="24">
        <f>SUM(H12:J12)</f>
        <v>240.3</v>
      </c>
      <c r="L12" s="26">
        <f>L13+L14</f>
        <v>77.199999999999989</v>
      </c>
      <c r="M12" s="26">
        <f>M13+M14</f>
        <v>70.5</v>
      </c>
      <c r="N12" s="26">
        <f>N13+N14</f>
        <v>74.5</v>
      </c>
      <c r="O12" s="24">
        <f>SUM(L12:N12)</f>
        <v>222.2</v>
      </c>
      <c r="P12" s="26">
        <f>P13+P14</f>
        <v>100.8</v>
      </c>
      <c r="Q12" s="26">
        <f>Q13+Q14</f>
        <v>77.900000000000006</v>
      </c>
      <c r="R12" s="26">
        <f>R13+R14</f>
        <v>103.6</v>
      </c>
      <c r="S12" s="24">
        <f>P12+Q12+R12</f>
        <v>282.29999999999995</v>
      </c>
      <c r="T12" s="24">
        <f>T13+T14</f>
        <v>989.20000000000016</v>
      </c>
      <c r="U12" s="7"/>
      <c r="V12" s="37"/>
      <c r="W12" s="7"/>
    </row>
    <row r="13" spans="1:23" x14ac:dyDescent="0.25">
      <c r="A13" s="7"/>
      <c r="B13" s="5"/>
      <c r="C13" s="8" t="s">
        <v>40</v>
      </c>
      <c r="D13" s="26">
        <v>68.400000000000006</v>
      </c>
      <c r="E13" s="26">
        <v>72</v>
      </c>
      <c r="F13" s="26">
        <v>72</v>
      </c>
      <c r="G13" s="24">
        <f t="shared" ref="G13:G19" si="2">SUM(D13:F13)</f>
        <v>212.4</v>
      </c>
      <c r="H13" s="26">
        <v>74.900000000000006</v>
      </c>
      <c r="I13" s="26">
        <v>72</v>
      </c>
      <c r="J13" s="26">
        <v>87.3</v>
      </c>
      <c r="K13" s="24">
        <f t="shared" ref="K13:K19" si="3">SUM(H13:J13)</f>
        <v>234.2</v>
      </c>
      <c r="L13" s="26">
        <v>75.599999999999994</v>
      </c>
      <c r="M13" s="26">
        <v>69.5</v>
      </c>
      <c r="N13" s="26">
        <v>73.2</v>
      </c>
      <c r="O13" s="24">
        <f>SUM(L13:N13)</f>
        <v>218.3</v>
      </c>
      <c r="P13" s="26">
        <v>74.599999999999994</v>
      </c>
      <c r="Q13" s="26">
        <v>74.7</v>
      </c>
      <c r="R13" s="26">
        <v>102.3</v>
      </c>
      <c r="S13" s="24">
        <f>P13+Q13+R13</f>
        <v>251.60000000000002</v>
      </c>
      <c r="T13" s="24">
        <f>G13+K13+O13+S13</f>
        <v>916.50000000000011</v>
      </c>
      <c r="U13" s="36"/>
      <c r="V13" s="37"/>
      <c r="W13" s="7"/>
    </row>
    <row r="14" spans="1:23" x14ac:dyDescent="0.25">
      <c r="A14" s="7"/>
      <c r="B14" s="5"/>
      <c r="C14" s="8" t="s">
        <v>43</v>
      </c>
      <c r="D14" s="26">
        <v>0.7</v>
      </c>
      <c r="E14" s="26">
        <v>0.8</v>
      </c>
      <c r="F14" s="26">
        <v>30.5</v>
      </c>
      <c r="G14" s="24">
        <f t="shared" si="2"/>
        <v>32</v>
      </c>
      <c r="H14" s="26">
        <v>1.7</v>
      </c>
      <c r="I14" s="26">
        <v>2.2999999999999998</v>
      </c>
      <c r="J14" s="26">
        <v>2.1</v>
      </c>
      <c r="K14" s="24">
        <f t="shared" si="3"/>
        <v>6.1</v>
      </c>
      <c r="L14" s="26">
        <v>1.6</v>
      </c>
      <c r="M14" s="26">
        <v>1</v>
      </c>
      <c r="N14" s="26">
        <v>1.3</v>
      </c>
      <c r="O14" s="24">
        <f t="shared" ref="O14:O19" si="4">SUM(L14:N14)</f>
        <v>3.9000000000000004</v>
      </c>
      <c r="P14" s="26">
        <v>26.2</v>
      </c>
      <c r="Q14" s="26">
        <v>3.2</v>
      </c>
      <c r="R14" s="26">
        <v>1.3</v>
      </c>
      <c r="S14" s="24">
        <f t="shared" ref="S14:S19" si="5">P14+Q14+R14</f>
        <v>30.7</v>
      </c>
      <c r="T14" s="24">
        <f t="shared" ref="T14:T19" si="6">G14+K14+O14+S14</f>
        <v>72.7</v>
      </c>
      <c r="U14" s="36"/>
      <c r="V14" s="37"/>
      <c r="W14" s="7"/>
    </row>
    <row r="15" spans="1:23" x14ac:dyDescent="0.25">
      <c r="A15" s="7"/>
      <c r="B15" s="5"/>
      <c r="C15" s="3" t="s">
        <v>21</v>
      </c>
      <c r="D15" s="26">
        <v>42.9</v>
      </c>
      <c r="E15" s="26">
        <v>41.9</v>
      </c>
      <c r="F15" s="26">
        <v>46</v>
      </c>
      <c r="G15" s="24">
        <f t="shared" si="2"/>
        <v>130.80000000000001</v>
      </c>
      <c r="H15" s="26">
        <v>43.4</v>
      </c>
      <c r="I15" s="26">
        <v>40.9</v>
      </c>
      <c r="J15" s="26">
        <v>34</v>
      </c>
      <c r="K15" s="24">
        <f t="shared" si="3"/>
        <v>118.3</v>
      </c>
      <c r="L15" s="26">
        <v>35.9</v>
      </c>
      <c r="M15" s="26">
        <v>37.299999999999997</v>
      </c>
      <c r="N15" s="26">
        <v>42.7</v>
      </c>
      <c r="O15" s="24">
        <f t="shared" si="4"/>
        <v>115.89999999999999</v>
      </c>
      <c r="P15" s="26">
        <v>42.2</v>
      </c>
      <c r="Q15" s="26">
        <v>42.8</v>
      </c>
      <c r="R15" s="26">
        <v>41.8</v>
      </c>
      <c r="S15" s="24">
        <f t="shared" si="5"/>
        <v>126.8</v>
      </c>
      <c r="T15" s="24">
        <f t="shared" si="6"/>
        <v>491.8</v>
      </c>
      <c r="U15" s="36"/>
      <c r="V15" s="37"/>
      <c r="W15" s="7"/>
    </row>
    <row r="16" spans="1:23" x14ac:dyDescent="0.25">
      <c r="A16" s="7"/>
      <c r="B16" s="5"/>
      <c r="C16" s="3" t="s">
        <v>22</v>
      </c>
      <c r="D16" s="26">
        <v>33.700000000000003</v>
      </c>
      <c r="E16" s="26">
        <v>36.1</v>
      </c>
      <c r="F16" s="26">
        <v>82.1</v>
      </c>
      <c r="G16" s="24">
        <f t="shared" si="2"/>
        <v>151.9</v>
      </c>
      <c r="H16" s="26">
        <v>49.8</v>
      </c>
      <c r="I16" s="26">
        <v>46.8</v>
      </c>
      <c r="J16" s="26">
        <v>47.1</v>
      </c>
      <c r="K16" s="24">
        <f t="shared" si="3"/>
        <v>143.69999999999999</v>
      </c>
      <c r="L16" s="26">
        <v>28.7</v>
      </c>
      <c r="M16" s="26">
        <v>26</v>
      </c>
      <c r="N16" s="26">
        <v>29.4</v>
      </c>
      <c r="O16" s="24">
        <f t="shared" si="4"/>
        <v>84.1</v>
      </c>
      <c r="P16" s="26">
        <v>30.3</v>
      </c>
      <c r="Q16" s="26">
        <v>29.2</v>
      </c>
      <c r="R16" s="26">
        <v>50.6</v>
      </c>
      <c r="S16" s="24">
        <f t="shared" si="5"/>
        <v>110.1</v>
      </c>
      <c r="T16" s="24">
        <f t="shared" si="6"/>
        <v>489.80000000000007</v>
      </c>
      <c r="U16" s="36"/>
      <c r="V16" s="37"/>
      <c r="W16" s="7"/>
    </row>
    <row r="17" spans="1:23" x14ac:dyDescent="0.25">
      <c r="A17" s="7"/>
      <c r="B17" s="5"/>
      <c r="C17" s="3" t="s">
        <v>23</v>
      </c>
      <c r="D17" s="26">
        <v>0.6</v>
      </c>
      <c r="E17" s="26">
        <v>0.9</v>
      </c>
      <c r="F17" s="26">
        <v>3.5</v>
      </c>
      <c r="G17" s="24">
        <f t="shared" si="2"/>
        <v>5</v>
      </c>
      <c r="H17" s="26">
        <v>1.5</v>
      </c>
      <c r="I17" s="26">
        <v>1.7</v>
      </c>
      <c r="J17" s="26">
        <v>4.5</v>
      </c>
      <c r="K17" s="24">
        <f t="shared" si="3"/>
        <v>7.7</v>
      </c>
      <c r="L17" s="26">
        <v>0.5</v>
      </c>
      <c r="M17" s="26">
        <v>2.2999999999999998</v>
      </c>
      <c r="N17" s="26">
        <v>6.3</v>
      </c>
      <c r="O17" s="24">
        <f t="shared" si="4"/>
        <v>9.1</v>
      </c>
      <c r="P17" s="26">
        <v>2.8</v>
      </c>
      <c r="Q17" s="26">
        <v>1.1000000000000001</v>
      </c>
      <c r="R17" s="26">
        <v>5.9</v>
      </c>
      <c r="S17" s="24">
        <f t="shared" si="5"/>
        <v>9.8000000000000007</v>
      </c>
      <c r="T17" s="24">
        <f t="shared" si="6"/>
        <v>31.599999999999998</v>
      </c>
      <c r="U17" s="36"/>
      <c r="V17" s="37"/>
      <c r="W17" s="7"/>
    </row>
    <row r="18" spans="1:23" x14ac:dyDescent="0.25">
      <c r="A18" s="7"/>
      <c r="B18" s="5"/>
      <c r="C18" s="3" t="s">
        <v>25</v>
      </c>
      <c r="D18" s="26">
        <v>0</v>
      </c>
      <c r="E18" s="26">
        <v>0</v>
      </c>
      <c r="F18" s="26">
        <v>0</v>
      </c>
      <c r="G18" s="24">
        <f t="shared" si="2"/>
        <v>0</v>
      </c>
      <c r="H18" s="26">
        <v>0.1</v>
      </c>
      <c r="I18" s="26">
        <v>0</v>
      </c>
      <c r="J18" s="26">
        <v>7.3</v>
      </c>
      <c r="K18" s="24">
        <f t="shared" si="3"/>
        <v>7.3999999999999995</v>
      </c>
      <c r="L18" s="26">
        <v>0.2</v>
      </c>
      <c r="M18" s="26">
        <v>0</v>
      </c>
      <c r="N18" s="26">
        <v>0.1</v>
      </c>
      <c r="O18" s="24">
        <f t="shared" si="4"/>
        <v>0.30000000000000004</v>
      </c>
      <c r="P18" s="26">
        <v>0</v>
      </c>
      <c r="Q18" s="26">
        <v>0</v>
      </c>
      <c r="R18" s="26">
        <v>-0.2</v>
      </c>
      <c r="S18" s="24">
        <f t="shared" si="5"/>
        <v>-0.2</v>
      </c>
      <c r="T18" s="24">
        <f t="shared" si="6"/>
        <v>7.4999999999999991</v>
      </c>
      <c r="U18" s="36"/>
      <c r="V18" s="37"/>
      <c r="W18" s="7"/>
    </row>
    <row r="19" spans="1:23" ht="60" x14ac:dyDescent="0.25">
      <c r="A19" s="19"/>
      <c r="B19" s="6"/>
      <c r="C19" s="3" t="s">
        <v>46</v>
      </c>
      <c r="D19" s="26">
        <v>0</v>
      </c>
      <c r="E19" s="26">
        <v>0</v>
      </c>
      <c r="F19" s="26">
        <v>0</v>
      </c>
      <c r="G19" s="24">
        <f t="shared" si="2"/>
        <v>0</v>
      </c>
      <c r="H19" s="26">
        <v>0</v>
      </c>
      <c r="I19" s="26">
        <v>0</v>
      </c>
      <c r="J19" s="26">
        <v>0</v>
      </c>
      <c r="K19" s="24">
        <f t="shared" si="3"/>
        <v>0</v>
      </c>
      <c r="L19" s="26">
        <v>0</v>
      </c>
      <c r="M19" s="26">
        <v>0.1</v>
      </c>
      <c r="N19" s="26">
        <v>0</v>
      </c>
      <c r="O19" s="24">
        <f t="shared" si="4"/>
        <v>0.1</v>
      </c>
      <c r="P19" s="26">
        <v>0</v>
      </c>
      <c r="Q19" s="26">
        <v>0</v>
      </c>
      <c r="R19" s="26">
        <v>-0.1</v>
      </c>
      <c r="S19" s="24">
        <f t="shared" si="5"/>
        <v>-0.1</v>
      </c>
      <c r="T19" s="24">
        <f t="shared" si="6"/>
        <v>0</v>
      </c>
      <c r="U19" s="36"/>
      <c r="V19" s="37"/>
      <c r="W19" s="7"/>
    </row>
    <row r="20" spans="1:23" x14ac:dyDescent="0.25">
      <c r="B20" s="4">
        <v>2</v>
      </c>
      <c r="C20" s="1" t="s">
        <v>26</v>
      </c>
      <c r="D20" s="28">
        <f t="shared" ref="D20:T20" si="7">D21+D22+D23+D24+D25+D26+D27</f>
        <v>-152.9</v>
      </c>
      <c r="E20" s="28">
        <f t="shared" si="7"/>
        <v>-157.4</v>
      </c>
      <c r="F20" s="28">
        <f t="shared" si="7"/>
        <v>-161.50000000000003</v>
      </c>
      <c r="G20" s="23">
        <f>SUM(D20:F20)</f>
        <v>-471.80000000000007</v>
      </c>
      <c r="H20" s="28">
        <f t="shared" si="7"/>
        <v>-159.1</v>
      </c>
      <c r="I20" s="28">
        <f t="shared" si="7"/>
        <v>-161.4</v>
      </c>
      <c r="J20" s="28">
        <f t="shared" si="7"/>
        <v>-161.19999999999999</v>
      </c>
      <c r="K20" s="23">
        <f>SUM(H20:J20)</f>
        <v>-481.7</v>
      </c>
      <c r="L20" s="28">
        <f t="shared" si="7"/>
        <v>-143.6</v>
      </c>
      <c r="M20" s="28">
        <f t="shared" si="7"/>
        <v>-152.69999999999999</v>
      </c>
      <c r="N20" s="28">
        <f t="shared" si="7"/>
        <v>-159.19999999999999</v>
      </c>
      <c r="O20" s="23">
        <f>SUM(L20:N20)</f>
        <v>-455.49999999999994</v>
      </c>
      <c r="P20" s="28">
        <f t="shared" si="7"/>
        <v>-164.3</v>
      </c>
      <c r="Q20" s="28">
        <f t="shared" si="7"/>
        <v>-180.5</v>
      </c>
      <c r="R20" s="28">
        <f t="shared" si="7"/>
        <v>-227.50000000000003</v>
      </c>
      <c r="S20" s="23">
        <f>P20+Q20+R20</f>
        <v>-572.30000000000007</v>
      </c>
      <c r="T20" s="23">
        <f t="shared" si="7"/>
        <v>-1981.3000000000002</v>
      </c>
      <c r="U20" s="36"/>
      <c r="V20" s="7"/>
      <c r="W20" s="7"/>
    </row>
    <row r="21" spans="1:23" x14ac:dyDescent="0.25">
      <c r="B21" s="5"/>
      <c r="C21" s="2" t="s">
        <v>27</v>
      </c>
      <c r="D21" s="26">
        <v>-75.099999999999994</v>
      </c>
      <c r="E21" s="26">
        <v>-75.8</v>
      </c>
      <c r="F21" s="26">
        <v>-79.400000000000006</v>
      </c>
      <c r="G21" s="24">
        <f>SUM(D21:F21)</f>
        <v>-230.29999999999998</v>
      </c>
      <c r="H21" s="26">
        <v>-78.5</v>
      </c>
      <c r="I21" s="26">
        <v>-80.2</v>
      </c>
      <c r="J21" s="26">
        <v>-83.9</v>
      </c>
      <c r="K21" s="24">
        <f>SUM(H21:J21)</f>
        <v>-242.6</v>
      </c>
      <c r="L21" s="26">
        <v>-78.099999999999994</v>
      </c>
      <c r="M21" s="26">
        <v>-77</v>
      </c>
      <c r="N21" s="26">
        <v>-76.8</v>
      </c>
      <c r="O21" s="24">
        <f>SUM(L21:N21)</f>
        <v>-231.89999999999998</v>
      </c>
      <c r="P21" s="26">
        <v>-78.3</v>
      </c>
      <c r="Q21" s="26">
        <v>-86.3</v>
      </c>
      <c r="R21" s="26">
        <v>-103</v>
      </c>
      <c r="S21" s="24">
        <f>P21+Q21+R21</f>
        <v>-267.60000000000002</v>
      </c>
      <c r="T21" s="24">
        <f>G21+K21+O21+S21</f>
        <v>-972.4</v>
      </c>
      <c r="U21" s="36"/>
      <c r="V21" s="7"/>
      <c r="W21" s="7"/>
    </row>
    <row r="22" spans="1:23" x14ac:dyDescent="0.25">
      <c r="B22" s="5"/>
      <c r="C22" s="2" t="s">
        <v>28</v>
      </c>
      <c r="D22" s="26">
        <v>-47.2</v>
      </c>
      <c r="E22" s="26">
        <v>-46.7</v>
      </c>
      <c r="F22" s="26">
        <v>-46.5</v>
      </c>
      <c r="G22" s="24">
        <f t="shared" ref="G22:G27" si="8">SUM(D22:F22)</f>
        <v>-140.4</v>
      </c>
      <c r="H22" s="26">
        <v>-45.9</v>
      </c>
      <c r="I22" s="26">
        <v>-46.7</v>
      </c>
      <c r="J22" s="26">
        <v>-40.6</v>
      </c>
      <c r="K22" s="24">
        <f t="shared" ref="K22:K27" si="9">SUM(H22:J22)</f>
        <v>-133.19999999999999</v>
      </c>
      <c r="L22" s="26">
        <v>-33.200000000000003</v>
      </c>
      <c r="M22" s="26">
        <v>-40.299999999999997</v>
      </c>
      <c r="N22" s="26">
        <v>-44.4</v>
      </c>
      <c r="O22" s="24">
        <f t="shared" ref="O22:O27" si="10">SUM(L22:N22)</f>
        <v>-117.9</v>
      </c>
      <c r="P22" s="26">
        <v>-47</v>
      </c>
      <c r="Q22" s="26">
        <v>-53.5</v>
      </c>
      <c r="R22" s="26">
        <v>-60.5</v>
      </c>
      <c r="S22" s="24">
        <f t="shared" ref="S22:S27" si="11">P22+Q22+R22</f>
        <v>-161</v>
      </c>
      <c r="T22" s="24">
        <f t="shared" ref="T22:T27" si="12">G22+K22+O22+S22</f>
        <v>-552.5</v>
      </c>
      <c r="U22" s="36"/>
      <c r="V22" s="7"/>
      <c r="W22" s="7"/>
    </row>
    <row r="23" spans="1:23" x14ac:dyDescent="0.25">
      <c r="B23" s="5"/>
      <c r="C23" s="2" t="s">
        <v>35</v>
      </c>
      <c r="D23" s="26">
        <v>-4.8</v>
      </c>
      <c r="E23" s="26">
        <v>-5.2</v>
      </c>
      <c r="F23" s="26">
        <v>-5.3</v>
      </c>
      <c r="G23" s="24">
        <f t="shared" si="8"/>
        <v>-15.3</v>
      </c>
      <c r="H23" s="26">
        <v>-5.0999999999999996</v>
      </c>
      <c r="I23" s="26">
        <v>-5</v>
      </c>
      <c r="J23" s="26">
        <v>-5.3</v>
      </c>
      <c r="K23" s="24">
        <f t="shared" si="9"/>
        <v>-15.399999999999999</v>
      </c>
      <c r="L23" s="26">
        <v>-4.0999999999999996</v>
      </c>
      <c r="M23" s="26">
        <v>-4.3</v>
      </c>
      <c r="N23" s="26">
        <v>-5.4</v>
      </c>
      <c r="O23" s="24">
        <f t="shared" si="10"/>
        <v>-13.799999999999999</v>
      </c>
      <c r="P23" s="26">
        <v>-5.4</v>
      </c>
      <c r="Q23" s="26">
        <v>-5</v>
      </c>
      <c r="R23" s="26">
        <v>-5.5</v>
      </c>
      <c r="S23" s="24">
        <f t="shared" si="11"/>
        <v>-15.9</v>
      </c>
      <c r="T23" s="24">
        <f t="shared" si="12"/>
        <v>-60.4</v>
      </c>
      <c r="U23" s="36"/>
      <c r="V23" s="7"/>
      <c r="W23" s="7"/>
    </row>
    <row r="24" spans="1:23" x14ac:dyDescent="0.25">
      <c r="B24" s="5"/>
      <c r="C24" s="2" t="s">
        <v>29</v>
      </c>
      <c r="D24" s="26">
        <v>-3.4</v>
      </c>
      <c r="E24" s="26">
        <v>-7.1</v>
      </c>
      <c r="F24" s="26">
        <v>-6.4</v>
      </c>
      <c r="G24" s="24">
        <f t="shared" si="8"/>
        <v>-16.899999999999999</v>
      </c>
      <c r="H24" s="26">
        <v>-5.2</v>
      </c>
      <c r="I24" s="26">
        <v>-4.0999999999999996</v>
      </c>
      <c r="J24" s="26">
        <v>-5.2</v>
      </c>
      <c r="K24" s="24">
        <f t="shared" si="9"/>
        <v>-14.5</v>
      </c>
      <c r="L24" s="26">
        <v>-4.5</v>
      </c>
      <c r="M24" s="26">
        <v>-4.9000000000000004</v>
      </c>
      <c r="N24" s="26">
        <v>-4.5</v>
      </c>
      <c r="O24" s="24">
        <f t="shared" si="10"/>
        <v>-13.9</v>
      </c>
      <c r="P24" s="26">
        <v>-5.3</v>
      </c>
      <c r="Q24" s="26">
        <v>-4.7</v>
      </c>
      <c r="R24" s="30">
        <v>-9.8000000000000007</v>
      </c>
      <c r="S24" s="24">
        <f t="shared" si="11"/>
        <v>-19.8</v>
      </c>
      <c r="T24" s="24">
        <f t="shared" si="12"/>
        <v>-65.099999999999994</v>
      </c>
      <c r="U24" s="36"/>
      <c r="V24" s="7"/>
      <c r="W24" s="7"/>
    </row>
    <row r="25" spans="1:23" x14ac:dyDescent="0.25">
      <c r="B25" s="5"/>
      <c r="C25" s="2" t="s">
        <v>30</v>
      </c>
      <c r="D25" s="26">
        <v>-7.1</v>
      </c>
      <c r="E25" s="26">
        <v>-7.2</v>
      </c>
      <c r="F25" s="26">
        <v>-7.7</v>
      </c>
      <c r="G25" s="24">
        <f t="shared" si="8"/>
        <v>-22</v>
      </c>
      <c r="H25" s="26">
        <v>-8.5</v>
      </c>
      <c r="I25" s="26">
        <v>-8.9</v>
      </c>
      <c r="J25" s="26">
        <v>-8.6999999999999993</v>
      </c>
      <c r="K25" s="24">
        <f t="shared" si="9"/>
        <v>-26.099999999999998</v>
      </c>
      <c r="L25" s="26">
        <v>-8.1</v>
      </c>
      <c r="M25" s="26">
        <v>-10.1</v>
      </c>
      <c r="N25" s="26">
        <v>-10.9</v>
      </c>
      <c r="O25" s="24">
        <f t="shared" si="10"/>
        <v>-29.1</v>
      </c>
      <c r="P25" s="26">
        <v>-10.8</v>
      </c>
      <c r="Q25" s="26">
        <v>-10.7</v>
      </c>
      <c r="R25" s="26">
        <v>-11.8</v>
      </c>
      <c r="S25" s="24">
        <f t="shared" si="11"/>
        <v>-33.299999999999997</v>
      </c>
      <c r="T25" s="24">
        <f t="shared" si="12"/>
        <v>-110.49999999999999</v>
      </c>
      <c r="U25" s="36"/>
      <c r="V25" s="7"/>
      <c r="W25" s="7"/>
    </row>
    <row r="26" spans="1:23" x14ac:dyDescent="0.25">
      <c r="B26" s="5"/>
      <c r="C26" s="10" t="s">
        <v>31</v>
      </c>
      <c r="D26" s="26">
        <v>-14.4</v>
      </c>
      <c r="E26" s="26">
        <v>-14.4</v>
      </c>
      <c r="F26" s="26">
        <v>-15.3</v>
      </c>
      <c r="G26" s="24">
        <f t="shared" si="8"/>
        <v>-44.1</v>
      </c>
      <c r="H26" s="26">
        <v>-15.1</v>
      </c>
      <c r="I26" s="26">
        <v>-15.7</v>
      </c>
      <c r="J26" s="26">
        <v>-16.5</v>
      </c>
      <c r="K26" s="24">
        <f t="shared" si="9"/>
        <v>-47.3</v>
      </c>
      <c r="L26" s="26">
        <v>-14.8</v>
      </c>
      <c r="M26" s="26">
        <v>-15.2</v>
      </c>
      <c r="N26" s="26">
        <v>-15.7</v>
      </c>
      <c r="O26" s="24">
        <f t="shared" si="10"/>
        <v>-45.7</v>
      </c>
      <c r="P26" s="26">
        <v>-16.600000000000001</v>
      </c>
      <c r="Q26" s="26">
        <v>-19.5</v>
      </c>
      <c r="R26" s="26">
        <v>-36.299999999999997</v>
      </c>
      <c r="S26" s="24">
        <f t="shared" si="11"/>
        <v>-72.400000000000006</v>
      </c>
      <c r="T26" s="24">
        <f t="shared" si="12"/>
        <v>-209.50000000000003</v>
      </c>
      <c r="U26" s="36"/>
      <c r="V26" s="7"/>
      <c r="W26" s="7"/>
    </row>
    <row r="27" spans="1:23" ht="30" x14ac:dyDescent="0.25">
      <c r="B27" s="6"/>
      <c r="C27" s="18" t="s">
        <v>47</v>
      </c>
      <c r="D27" s="26">
        <v>-0.9</v>
      </c>
      <c r="E27" s="26">
        <v>-1</v>
      </c>
      <c r="F27" s="26">
        <v>-0.9</v>
      </c>
      <c r="G27" s="24">
        <f t="shared" si="8"/>
        <v>-2.8</v>
      </c>
      <c r="H27" s="26">
        <v>-0.8</v>
      </c>
      <c r="I27" s="26">
        <v>-0.8</v>
      </c>
      <c r="J27" s="26">
        <v>-1</v>
      </c>
      <c r="K27" s="24">
        <f t="shared" si="9"/>
        <v>-2.6</v>
      </c>
      <c r="L27" s="26">
        <v>-0.8</v>
      </c>
      <c r="M27" s="26">
        <v>-0.9</v>
      </c>
      <c r="N27" s="26">
        <v>-1.5</v>
      </c>
      <c r="O27" s="24">
        <f t="shared" si="10"/>
        <v>-3.2</v>
      </c>
      <c r="P27" s="26">
        <v>-0.9</v>
      </c>
      <c r="Q27" s="26">
        <v>-0.8</v>
      </c>
      <c r="R27" s="26">
        <v>-0.6</v>
      </c>
      <c r="S27" s="24">
        <f t="shared" si="11"/>
        <v>-2.3000000000000003</v>
      </c>
      <c r="T27" s="24">
        <f t="shared" si="12"/>
        <v>-10.900000000000002</v>
      </c>
      <c r="U27" s="36"/>
      <c r="V27" s="7"/>
      <c r="W27" s="7"/>
    </row>
    <row r="28" spans="1:23" x14ac:dyDescent="0.25">
      <c r="U28" s="7"/>
      <c r="V28" s="7"/>
      <c r="W28" s="7"/>
    </row>
    <row r="29" spans="1:23" x14ac:dyDescent="0.25">
      <c r="C29" t="s">
        <v>13</v>
      </c>
      <c r="U29" s="7"/>
      <c r="V29" s="7"/>
      <c r="W29" s="7"/>
    </row>
    <row r="30" spans="1:23" x14ac:dyDescent="0.25">
      <c r="C30" t="s">
        <v>12</v>
      </c>
    </row>
    <row r="32" spans="1:23" x14ac:dyDescent="0.25">
      <c r="C32" t="s">
        <v>50</v>
      </c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8"/>
  <sheetViews>
    <sheetView tabSelected="1" zoomScale="77" zoomScaleNormal="77" workbookViewId="0">
      <selection activeCell="D7" sqref="D7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.5703125" customWidth="1"/>
    <col min="5" max="5" width="14.85546875" customWidth="1"/>
    <col min="6" max="6" width="12" customWidth="1"/>
    <col min="7" max="7" width="10.140625" customWidth="1"/>
    <col min="8" max="8" width="12" customWidth="1"/>
    <col min="9" max="9" width="10.140625" customWidth="1"/>
    <col min="10" max="10" width="11.5703125" customWidth="1"/>
    <col min="11" max="11" width="10.85546875" customWidth="1"/>
    <col min="12" max="12" width="11" customWidth="1"/>
    <col min="13" max="13" width="12.42578125" customWidth="1"/>
    <col min="14" max="14" width="16.5703125" customWidth="1"/>
    <col min="15" max="15" width="11" customWidth="1"/>
    <col min="16" max="16" width="14.85546875" customWidth="1"/>
    <col min="17" max="17" width="16.140625" customWidth="1"/>
    <col min="18" max="18" width="16.7109375" customWidth="1"/>
    <col min="19" max="19" width="10.7109375" customWidth="1"/>
    <col min="20" max="20" width="12.5703125" customWidth="1"/>
  </cols>
  <sheetData>
    <row r="2" spans="1:23" ht="15.75" x14ac:dyDescent="0.25">
      <c r="C2" s="13" t="s">
        <v>5</v>
      </c>
    </row>
    <row r="3" spans="1:23" ht="15.75" x14ac:dyDescent="0.25">
      <c r="C3" s="13" t="s">
        <v>6</v>
      </c>
    </row>
    <row r="5" spans="1:23" x14ac:dyDescent="0.25">
      <c r="C5" t="s">
        <v>32</v>
      </c>
      <c r="D5" s="31">
        <v>42766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6" spans="1:23" x14ac:dyDescent="0.25">
      <c r="C6" t="s">
        <v>76</v>
      </c>
      <c r="D6" s="29">
        <v>42976</v>
      </c>
    </row>
    <row r="8" spans="1:23" x14ac:dyDescent="0.25">
      <c r="C8" t="s">
        <v>19</v>
      </c>
      <c r="F8" s="7"/>
      <c r="H8" s="7"/>
      <c r="I8" s="7"/>
      <c r="N8" s="7"/>
      <c r="P8" s="7"/>
    </row>
    <row r="9" spans="1:23" ht="29.25" customHeight="1" x14ac:dyDescent="0.25">
      <c r="B9" s="12"/>
      <c r="C9" s="15" t="s">
        <v>39</v>
      </c>
      <c r="D9" s="20" t="s">
        <v>57</v>
      </c>
      <c r="E9" s="20" t="s">
        <v>58</v>
      </c>
      <c r="F9" s="20" t="s">
        <v>59</v>
      </c>
      <c r="G9" s="20" t="s">
        <v>60</v>
      </c>
      <c r="H9" s="20" t="s">
        <v>61</v>
      </c>
      <c r="I9" s="20" t="s">
        <v>62</v>
      </c>
      <c r="J9" s="20" t="s">
        <v>63</v>
      </c>
      <c r="K9" s="20" t="s">
        <v>64</v>
      </c>
      <c r="L9" s="20" t="s">
        <v>65</v>
      </c>
      <c r="M9" s="20" t="s">
        <v>66</v>
      </c>
      <c r="N9" s="20" t="s">
        <v>67</v>
      </c>
      <c r="O9" s="20" t="s">
        <v>68</v>
      </c>
      <c r="P9" s="20" t="s">
        <v>69</v>
      </c>
      <c r="Q9" s="20" t="s">
        <v>70</v>
      </c>
      <c r="R9" s="20" t="s">
        <v>71</v>
      </c>
      <c r="S9" s="20" t="s">
        <v>72</v>
      </c>
      <c r="T9" s="20" t="s">
        <v>73</v>
      </c>
    </row>
    <row r="10" spans="1:23" x14ac:dyDescent="0.25">
      <c r="B10" s="1" t="s">
        <v>0</v>
      </c>
      <c r="C10" s="1" t="s">
        <v>38</v>
      </c>
      <c r="D10" s="28">
        <f t="shared" ref="D10:T10" si="0">D11+D25</f>
        <v>9.2999999999998408</v>
      </c>
      <c r="E10" s="28">
        <f t="shared" si="0"/>
        <v>-116.39999999999986</v>
      </c>
      <c r="F10" s="28">
        <f t="shared" si="0"/>
        <v>33.200000000000045</v>
      </c>
      <c r="G10" s="23">
        <f t="shared" si="0"/>
        <v>-73.900000000000091</v>
      </c>
      <c r="H10" s="14">
        <f t="shared" si="0"/>
        <v>10.399999999999864</v>
      </c>
      <c r="I10" s="14">
        <f t="shared" si="0"/>
        <v>6.7999999999999545</v>
      </c>
      <c r="J10" s="14">
        <f t="shared" si="0"/>
        <v>9.7000000000000455</v>
      </c>
      <c r="K10" s="23">
        <f t="shared" si="0"/>
        <v>26.899999999999864</v>
      </c>
      <c r="L10" s="14">
        <f t="shared" si="0"/>
        <v>12.699999999999932</v>
      </c>
      <c r="M10" s="14">
        <f t="shared" si="0"/>
        <v>101.9000000000002</v>
      </c>
      <c r="N10" s="28">
        <f t="shared" si="0"/>
        <v>26</v>
      </c>
      <c r="O10" s="23">
        <f t="shared" si="0"/>
        <v>140.59999999999991</v>
      </c>
      <c r="P10" s="14">
        <f t="shared" si="0"/>
        <v>-1.5999999999999091</v>
      </c>
      <c r="Q10" s="14">
        <f t="shared" si="0"/>
        <v>-63.899999999999864</v>
      </c>
      <c r="R10" s="14">
        <f t="shared" si="0"/>
        <v>-161.19999999999993</v>
      </c>
      <c r="S10" s="23">
        <f t="shared" si="0"/>
        <v>-226.69999999999982</v>
      </c>
      <c r="T10" s="23">
        <f t="shared" si="0"/>
        <v>-133.09999999999854</v>
      </c>
      <c r="U10" s="7"/>
      <c r="V10" s="45"/>
      <c r="W10" s="7"/>
    </row>
    <row r="11" spans="1:23" x14ac:dyDescent="0.25">
      <c r="B11" s="4">
        <v>1</v>
      </c>
      <c r="C11" s="1" t="s">
        <v>20</v>
      </c>
      <c r="D11" s="28">
        <f>D12+D17+D18+D19+D20+D21+D22+D23+D24</f>
        <v>628.39999999999986</v>
      </c>
      <c r="E11" s="28">
        <f>E12+E17+E18+E19+E20+E21+E22+E23+E24</f>
        <v>573.9</v>
      </c>
      <c r="F11" s="28">
        <f>F12+F17+F18+F19+F20+F21+F22+F23+F24</f>
        <v>684.2</v>
      </c>
      <c r="G11" s="23">
        <f>SUM(D11:F11)</f>
        <v>1886.4999999999998</v>
      </c>
      <c r="H11" s="14">
        <f>H12+H17+H18+H19+H20+H21+H22+H23+H24</f>
        <v>646</v>
      </c>
      <c r="I11" s="14">
        <f>I12+I17+I18+I19+I20+I21+I22+I23+I24</f>
        <v>650.49999999999989</v>
      </c>
      <c r="J11" s="14">
        <f>J12+J17+J18+J19+J20+J21+J22+J23+J24</f>
        <v>672</v>
      </c>
      <c r="K11" s="23">
        <f>SUM(H11:J11)</f>
        <v>1968.5</v>
      </c>
      <c r="L11" s="14">
        <f>L12+L17+L18+L19+L20+L21+L22+L23+L24</f>
        <v>607.79999999999995</v>
      </c>
      <c r="M11" s="14">
        <f>M12+M17+M18+M19+M20+M21+M22+M23+M24</f>
        <v>739.70000000000016</v>
      </c>
      <c r="N11" s="28">
        <f>N12+N17+N18+N19+N20+N21+N22+N23+N24</f>
        <v>662.00000000000011</v>
      </c>
      <c r="O11" s="23">
        <f>SUM(L11:N11)</f>
        <v>2009.5</v>
      </c>
      <c r="P11" s="14">
        <f>P12+P17+P18+P19+P20+P21+P22+P23+P24</f>
        <v>665.90000000000009</v>
      </c>
      <c r="Q11" s="14">
        <f>Q12+Q17+Q18+Q19+Q20+Q21+Q22+Q23+Q24</f>
        <v>653.90000000000009</v>
      </c>
      <c r="R11" s="14">
        <f>R12+R17+R18+R19+R20+R21+R22+R23+R24</f>
        <v>961.9000000000002</v>
      </c>
      <c r="S11" s="23">
        <f>P11+Q11+R11</f>
        <v>2281.7000000000003</v>
      </c>
      <c r="T11" s="23">
        <f>G11+K11+O11+S11</f>
        <v>8146.2000000000007</v>
      </c>
      <c r="U11" s="7"/>
      <c r="V11" s="45"/>
      <c r="W11" s="7"/>
    </row>
    <row r="12" spans="1:23" x14ac:dyDescent="0.25">
      <c r="B12" s="5"/>
      <c r="C12" s="2" t="s">
        <v>34</v>
      </c>
      <c r="D12" s="26">
        <f>D13+D14+D15+D16</f>
        <v>393.79999999999995</v>
      </c>
      <c r="E12" s="26">
        <f>E13+E14+E15+E16</f>
        <v>296.40000000000003</v>
      </c>
      <c r="F12" s="26">
        <f>F13+F14+F15+F16</f>
        <v>387.3</v>
      </c>
      <c r="G12" s="24">
        <f>SUM(D12:F12)</f>
        <v>1077.5</v>
      </c>
      <c r="H12" s="26">
        <f>H13+H14+H15+H16</f>
        <v>358.79999999999995</v>
      </c>
      <c r="I12" s="26">
        <f>I13+I14+I15+I16</f>
        <v>374.20000000000005</v>
      </c>
      <c r="J12" s="26">
        <f>J13+J14+J15+J16</f>
        <v>311.8</v>
      </c>
      <c r="K12" s="24">
        <f>SUM(H12:J12)</f>
        <v>1044.8</v>
      </c>
      <c r="L12" s="26">
        <f>L13+L14+L15+L16</f>
        <v>369.7</v>
      </c>
      <c r="M12" s="26">
        <f>M13+M14+M15+M16</f>
        <v>468.50000000000006</v>
      </c>
      <c r="N12" s="26">
        <f>N13+N14+N15+N16</f>
        <v>358.4</v>
      </c>
      <c r="O12" s="24">
        <f>SUM(L12:N12)</f>
        <v>1196.5999999999999</v>
      </c>
      <c r="P12" s="26">
        <f>P13+P14+P15+P16</f>
        <v>380.3</v>
      </c>
      <c r="Q12" s="26">
        <f>Q13+Q14+Q15+Q16</f>
        <v>368.60000000000008</v>
      </c>
      <c r="R12" s="26">
        <f>R13+R14+R15+R16</f>
        <v>345.8</v>
      </c>
      <c r="S12" s="24">
        <f>P12+Q12+R12</f>
        <v>1094.7</v>
      </c>
      <c r="T12" s="24">
        <f>G12+K12+O12+S12</f>
        <v>4413.6000000000004</v>
      </c>
      <c r="U12" s="7"/>
      <c r="V12" s="46"/>
      <c r="W12" s="7"/>
    </row>
    <row r="13" spans="1:23" x14ac:dyDescent="0.25">
      <c r="A13" s="7"/>
      <c r="B13" s="5"/>
      <c r="C13" s="8" t="s">
        <v>40</v>
      </c>
      <c r="D13" s="26">
        <v>119.6</v>
      </c>
      <c r="E13" s="26">
        <v>132</v>
      </c>
      <c r="F13" s="26">
        <v>156.30000000000001</v>
      </c>
      <c r="G13" s="24">
        <f>SUM(D13:F13)</f>
        <v>407.9</v>
      </c>
      <c r="H13" s="26">
        <v>150</v>
      </c>
      <c r="I13" s="26">
        <v>137.69999999999999</v>
      </c>
      <c r="J13" s="26">
        <v>181.7</v>
      </c>
      <c r="K13" s="24">
        <f t="shared" ref="K13:K24" si="1">SUM(H13:J13)</f>
        <v>469.4</v>
      </c>
      <c r="L13" s="26">
        <v>133.1</v>
      </c>
      <c r="M13" s="26">
        <v>121.5</v>
      </c>
      <c r="N13" s="26">
        <v>133</v>
      </c>
      <c r="O13" s="24">
        <f>SUM(L13:N13)</f>
        <v>387.6</v>
      </c>
      <c r="P13" s="26">
        <v>124.6</v>
      </c>
      <c r="Q13" s="26">
        <v>131.30000000000001</v>
      </c>
      <c r="R13" s="26">
        <v>77.3</v>
      </c>
      <c r="S13" s="24">
        <f>P13+Q13+R13</f>
        <v>333.2</v>
      </c>
      <c r="T13" s="24">
        <f t="shared" ref="T13:T24" si="2">G13+K13+O13+S13</f>
        <v>1598.1000000000001</v>
      </c>
      <c r="U13" s="36"/>
      <c r="V13" s="46"/>
      <c r="W13" s="7"/>
    </row>
    <row r="14" spans="1:23" x14ac:dyDescent="0.25">
      <c r="A14" s="7"/>
      <c r="B14" s="5"/>
      <c r="C14" s="8" t="s">
        <v>41</v>
      </c>
      <c r="D14" s="26">
        <v>115.8</v>
      </c>
      <c r="E14" s="26">
        <v>118.3</v>
      </c>
      <c r="F14" s="26">
        <v>137.30000000000001</v>
      </c>
      <c r="G14" s="24">
        <f t="shared" ref="G14:G24" si="3">SUM(D14:F14)</f>
        <v>371.4</v>
      </c>
      <c r="H14" s="26">
        <v>137.4</v>
      </c>
      <c r="I14" s="26">
        <v>148.4</v>
      </c>
      <c r="J14" s="26">
        <v>48</v>
      </c>
      <c r="K14" s="24">
        <f t="shared" si="1"/>
        <v>333.8</v>
      </c>
      <c r="L14" s="26">
        <v>149.19999999999999</v>
      </c>
      <c r="M14" s="26">
        <v>256.10000000000002</v>
      </c>
      <c r="N14" s="26">
        <v>137.5</v>
      </c>
      <c r="O14" s="24">
        <f t="shared" ref="O14:O24" si="4">SUM(L14:N14)</f>
        <v>542.79999999999995</v>
      </c>
      <c r="P14" s="26">
        <v>147.5</v>
      </c>
      <c r="Q14" s="26">
        <v>139.4</v>
      </c>
      <c r="R14" s="26">
        <v>155.30000000000001</v>
      </c>
      <c r="S14" s="24">
        <f t="shared" ref="S14:S24" si="5">P14+Q14+R14</f>
        <v>442.2</v>
      </c>
      <c r="T14" s="24">
        <f t="shared" si="2"/>
        <v>1690.2</v>
      </c>
      <c r="U14" s="36"/>
      <c r="V14" s="46"/>
      <c r="W14" s="7"/>
    </row>
    <row r="15" spans="1:23" x14ac:dyDescent="0.25">
      <c r="A15" s="7"/>
      <c r="B15" s="5"/>
      <c r="C15" s="11" t="s">
        <v>51</v>
      </c>
      <c r="D15" s="26">
        <v>152</v>
      </c>
      <c r="E15" s="26">
        <v>40.5</v>
      </c>
      <c r="F15" s="26">
        <v>57.8</v>
      </c>
      <c r="G15" s="24">
        <f t="shared" si="3"/>
        <v>250.3</v>
      </c>
      <c r="H15" s="26">
        <v>64.7</v>
      </c>
      <c r="I15" s="26">
        <v>81.099999999999994</v>
      </c>
      <c r="J15" s="26">
        <v>74.900000000000006</v>
      </c>
      <c r="K15" s="24">
        <f t="shared" si="1"/>
        <v>220.70000000000002</v>
      </c>
      <c r="L15" s="26">
        <v>79.8</v>
      </c>
      <c r="M15" s="26">
        <v>84.6</v>
      </c>
      <c r="N15" s="26">
        <v>78.900000000000006</v>
      </c>
      <c r="O15" s="24">
        <f t="shared" si="4"/>
        <v>243.29999999999998</v>
      </c>
      <c r="P15" s="26">
        <v>78.2</v>
      </c>
      <c r="Q15" s="26">
        <v>89.8</v>
      </c>
      <c r="R15" s="26">
        <v>109.5</v>
      </c>
      <c r="S15" s="24">
        <f t="shared" si="5"/>
        <v>277.5</v>
      </c>
      <c r="T15" s="24">
        <f t="shared" si="2"/>
        <v>991.8</v>
      </c>
      <c r="U15" s="36"/>
      <c r="V15" s="46"/>
      <c r="W15" s="7"/>
    </row>
    <row r="16" spans="1:23" x14ac:dyDescent="0.25">
      <c r="A16" s="7"/>
      <c r="B16" s="5"/>
      <c r="C16" s="8" t="s">
        <v>43</v>
      </c>
      <c r="D16" s="26">
        <v>6.4</v>
      </c>
      <c r="E16" s="26">
        <v>5.6</v>
      </c>
      <c r="F16" s="26">
        <v>35.9</v>
      </c>
      <c r="G16" s="24">
        <f t="shared" si="3"/>
        <v>47.9</v>
      </c>
      <c r="H16" s="26">
        <v>6.7</v>
      </c>
      <c r="I16" s="26">
        <v>7</v>
      </c>
      <c r="J16" s="26">
        <v>7.2</v>
      </c>
      <c r="K16" s="24">
        <f t="shared" si="1"/>
        <v>20.9</v>
      </c>
      <c r="L16" s="26">
        <v>7.6</v>
      </c>
      <c r="M16" s="26">
        <v>6.3</v>
      </c>
      <c r="N16" s="26">
        <v>9</v>
      </c>
      <c r="O16" s="24">
        <f t="shared" si="4"/>
        <v>22.9</v>
      </c>
      <c r="P16" s="26">
        <v>30</v>
      </c>
      <c r="Q16" s="26">
        <v>8.1</v>
      </c>
      <c r="R16" s="26">
        <v>3.7</v>
      </c>
      <c r="S16" s="24">
        <f t="shared" si="5"/>
        <v>41.800000000000004</v>
      </c>
      <c r="T16" s="24">
        <f t="shared" si="2"/>
        <v>133.5</v>
      </c>
      <c r="U16" s="36"/>
      <c r="V16" s="46"/>
      <c r="W16" s="7"/>
    </row>
    <row r="17" spans="1:23" x14ac:dyDescent="0.25">
      <c r="A17" s="7"/>
      <c r="B17" s="5"/>
      <c r="C17" s="21" t="s">
        <v>44</v>
      </c>
      <c r="D17" s="26">
        <v>221.8</v>
      </c>
      <c r="E17" s="26">
        <v>221.8</v>
      </c>
      <c r="F17" s="26">
        <v>232.3</v>
      </c>
      <c r="G17" s="24">
        <f t="shared" si="3"/>
        <v>675.90000000000009</v>
      </c>
      <c r="H17" s="26">
        <v>239.1</v>
      </c>
      <c r="I17" s="26">
        <v>235</v>
      </c>
      <c r="J17" s="26">
        <v>266</v>
      </c>
      <c r="K17" s="24">
        <f t="shared" si="1"/>
        <v>740.1</v>
      </c>
      <c r="L17" s="26">
        <v>242.4</v>
      </c>
      <c r="M17" s="26">
        <v>220.9</v>
      </c>
      <c r="N17" s="26">
        <v>233.3</v>
      </c>
      <c r="O17" s="24">
        <f t="shared" si="4"/>
        <v>696.6</v>
      </c>
      <c r="P17" s="26">
        <v>236.4</v>
      </c>
      <c r="Q17" s="26">
        <v>241.4</v>
      </c>
      <c r="R17" s="26">
        <v>281.39999999999998</v>
      </c>
      <c r="S17" s="24">
        <f t="shared" si="5"/>
        <v>759.2</v>
      </c>
      <c r="T17" s="24">
        <f t="shared" si="2"/>
        <v>2871.8</v>
      </c>
      <c r="U17" s="36"/>
      <c r="V17" s="45"/>
      <c r="W17" s="7"/>
    </row>
    <row r="18" spans="1:23" x14ac:dyDescent="0.25">
      <c r="A18" s="7"/>
      <c r="B18" s="5"/>
      <c r="C18" s="3" t="s">
        <v>21</v>
      </c>
      <c r="D18" s="26">
        <v>39.4</v>
      </c>
      <c r="E18" s="26">
        <v>36.799999999999997</v>
      </c>
      <c r="F18" s="26">
        <v>44.1</v>
      </c>
      <c r="G18" s="24">
        <f t="shared" si="3"/>
        <v>120.29999999999998</v>
      </c>
      <c r="H18" s="26">
        <v>36.4</v>
      </c>
      <c r="I18" s="26">
        <v>42.6</v>
      </c>
      <c r="J18" s="26">
        <v>39</v>
      </c>
      <c r="K18" s="24">
        <f t="shared" si="1"/>
        <v>118</v>
      </c>
      <c r="L18" s="26">
        <v>35.6</v>
      </c>
      <c r="M18" s="26">
        <v>34.4</v>
      </c>
      <c r="N18" s="26">
        <v>39.6</v>
      </c>
      <c r="O18" s="24">
        <f t="shared" si="4"/>
        <v>109.6</v>
      </c>
      <c r="P18" s="26">
        <v>42</v>
      </c>
      <c r="Q18" s="26">
        <v>40.1</v>
      </c>
      <c r="R18" s="26">
        <v>46.1</v>
      </c>
      <c r="S18" s="24">
        <f t="shared" si="5"/>
        <v>128.19999999999999</v>
      </c>
      <c r="T18" s="24">
        <f t="shared" si="2"/>
        <v>476.09999999999997</v>
      </c>
      <c r="U18" s="36"/>
      <c r="V18" s="45"/>
      <c r="W18" s="7"/>
    </row>
    <row r="19" spans="1:23" x14ac:dyDescent="0.25">
      <c r="A19" s="7"/>
      <c r="B19" s="5"/>
      <c r="C19" s="3" t="s">
        <v>22</v>
      </c>
      <c r="D19" s="26">
        <v>8.4</v>
      </c>
      <c r="E19" s="26">
        <v>50.5</v>
      </c>
      <c r="F19" s="26">
        <v>33</v>
      </c>
      <c r="G19" s="24">
        <f t="shared" si="3"/>
        <v>91.9</v>
      </c>
      <c r="H19" s="26">
        <v>7.5</v>
      </c>
      <c r="I19" s="26">
        <v>21.8</v>
      </c>
      <c r="J19" s="26">
        <v>78.099999999999994</v>
      </c>
      <c r="K19" s="24">
        <f t="shared" si="1"/>
        <v>107.39999999999999</v>
      </c>
      <c r="L19" s="26">
        <v>21.9</v>
      </c>
      <c r="M19" s="26">
        <v>52.6</v>
      </c>
      <c r="N19" s="26">
        <v>25.4</v>
      </c>
      <c r="O19" s="24">
        <f t="shared" si="4"/>
        <v>99.9</v>
      </c>
      <c r="P19" s="26">
        <v>37.5</v>
      </c>
      <c r="Q19" s="26">
        <v>37.1</v>
      </c>
      <c r="R19" s="26">
        <v>257.3</v>
      </c>
      <c r="S19" s="24">
        <f t="shared" si="5"/>
        <v>331.9</v>
      </c>
      <c r="T19" s="24">
        <f t="shared" si="2"/>
        <v>631.1</v>
      </c>
      <c r="U19" s="36"/>
      <c r="V19" s="45"/>
      <c r="W19" s="7"/>
    </row>
    <row r="20" spans="1:23" x14ac:dyDescent="0.25">
      <c r="A20" s="7"/>
      <c r="B20" s="5"/>
      <c r="C20" s="3" t="s">
        <v>23</v>
      </c>
      <c r="D20" s="26">
        <v>12.5</v>
      </c>
      <c r="E20" s="26">
        <v>5</v>
      </c>
      <c r="F20" s="26">
        <v>28.8</v>
      </c>
      <c r="G20" s="24">
        <f t="shared" si="3"/>
        <v>46.3</v>
      </c>
      <c r="H20" s="26">
        <v>11.4</v>
      </c>
      <c r="I20" s="26">
        <v>5.9</v>
      </c>
      <c r="J20" s="26">
        <v>11.6</v>
      </c>
      <c r="K20" s="24">
        <f t="shared" si="1"/>
        <v>28.9</v>
      </c>
      <c r="L20" s="26">
        <v>-13.9</v>
      </c>
      <c r="M20" s="26">
        <v>4.5</v>
      </c>
      <c r="N20" s="26">
        <v>43.9</v>
      </c>
      <c r="O20" s="24">
        <f t="shared" si="4"/>
        <v>34.5</v>
      </c>
      <c r="P20" s="26">
        <v>9.6</v>
      </c>
      <c r="Q20" s="26">
        <v>8.4</v>
      </c>
      <c r="R20" s="26">
        <v>23.6</v>
      </c>
      <c r="S20" s="24">
        <f t="shared" si="5"/>
        <v>41.6</v>
      </c>
      <c r="T20" s="24">
        <f t="shared" si="2"/>
        <v>151.29999999999998</v>
      </c>
      <c r="U20" s="36"/>
      <c r="V20" s="45"/>
      <c r="W20" s="7"/>
    </row>
    <row r="21" spans="1:23" ht="45" x14ac:dyDescent="0.25">
      <c r="A21" s="7"/>
      <c r="B21" s="5"/>
      <c r="C21" s="3" t="s">
        <v>45</v>
      </c>
      <c r="D21" s="26">
        <v>-14.6</v>
      </c>
      <c r="E21" s="26">
        <v>-2</v>
      </c>
      <c r="F21" s="26">
        <v>-5.6</v>
      </c>
      <c r="G21" s="24">
        <f t="shared" si="3"/>
        <v>-22.200000000000003</v>
      </c>
      <c r="H21" s="26">
        <v>-3.3</v>
      </c>
      <c r="I21" s="26">
        <v>-3.2</v>
      </c>
      <c r="J21" s="26">
        <v>-4.9000000000000004</v>
      </c>
      <c r="K21" s="24">
        <f t="shared" si="1"/>
        <v>-11.4</v>
      </c>
      <c r="L21" s="26">
        <v>-11</v>
      </c>
      <c r="M21" s="26">
        <v>-6.4</v>
      </c>
      <c r="N21" s="26">
        <v>-3.3</v>
      </c>
      <c r="O21" s="24">
        <f t="shared" si="4"/>
        <v>-20.7</v>
      </c>
      <c r="P21" s="26">
        <v>-2.2000000000000002</v>
      </c>
      <c r="Q21" s="26">
        <v>-4.0999999999999996</v>
      </c>
      <c r="R21" s="26">
        <v>4.0999999999999996</v>
      </c>
      <c r="S21" s="24">
        <f t="shared" si="5"/>
        <v>-2.2000000000000002</v>
      </c>
      <c r="T21" s="24">
        <f t="shared" si="2"/>
        <v>-56.5</v>
      </c>
      <c r="U21" s="36"/>
      <c r="V21" s="45"/>
      <c r="W21" s="7"/>
    </row>
    <row r="22" spans="1:23" ht="29.25" customHeight="1" x14ac:dyDescent="0.25">
      <c r="B22" s="5"/>
      <c r="C22" s="3" t="s">
        <v>24</v>
      </c>
      <c r="D22" s="26">
        <v>-34.200000000000003</v>
      </c>
      <c r="E22" s="26">
        <v>-34.700000000000003</v>
      </c>
      <c r="F22" s="26">
        <v>-36.4</v>
      </c>
      <c r="G22" s="24">
        <f t="shared" si="3"/>
        <v>-105.30000000000001</v>
      </c>
      <c r="H22" s="26">
        <v>-35.4</v>
      </c>
      <c r="I22" s="26">
        <v>-36.6</v>
      </c>
      <c r="J22" s="26">
        <v>-44</v>
      </c>
      <c r="K22" s="24">
        <f t="shared" si="1"/>
        <v>-116</v>
      </c>
      <c r="L22" s="26">
        <v>-38</v>
      </c>
      <c r="M22" s="26">
        <v>-34.9</v>
      </c>
      <c r="N22" s="26">
        <v>-36.1</v>
      </c>
      <c r="O22" s="24">
        <f t="shared" si="4"/>
        <v>-109</v>
      </c>
      <c r="P22" s="26">
        <v>-37.4</v>
      </c>
      <c r="Q22" s="26">
        <v>-37.9</v>
      </c>
      <c r="R22" s="26">
        <v>-43.9</v>
      </c>
      <c r="S22" s="24">
        <f t="shared" si="5"/>
        <v>-119.19999999999999</v>
      </c>
      <c r="T22" s="24">
        <f t="shared" si="2"/>
        <v>-449.5</v>
      </c>
      <c r="U22" s="36"/>
      <c r="V22" s="45"/>
    </row>
    <row r="23" spans="1:23" x14ac:dyDescent="0.25">
      <c r="A23" s="7"/>
      <c r="B23" s="5"/>
      <c r="C23" s="3" t="s">
        <v>25</v>
      </c>
      <c r="D23" s="26">
        <v>0.6</v>
      </c>
      <c r="E23" s="26">
        <v>0</v>
      </c>
      <c r="F23" s="26">
        <v>1</v>
      </c>
      <c r="G23" s="24">
        <f t="shared" si="3"/>
        <v>1.6</v>
      </c>
      <c r="H23" s="26">
        <v>31.3</v>
      </c>
      <c r="I23" s="26">
        <v>10.5</v>
      </c>
      <c r="J23" s="26">
        <v>8.6</v>
      </c>
      <c r="K23" s="24">
        <f t="shared" si="1"/>
        <v>50.4</v>
      </c>
      <c r="L23" s="26">
        <v>0.8</v>
      </c>
      <c r="M23" s="26">
        <v>-0.1</v>
      </c>
      <c r="N23" s="26">
        <v>0.7</v>
      </c>
      <c r="O23" s="24">
        <f t="shared" si="4"/>
        <v>1.4</v>
      </c>
      <c r="P23" s="26">
        <v>0.2</v>
      </c>
      <c r="Q23" s="26">
        <v>0</v>
      </c>
      <c r="R23" s="26">
        <v>41</v>
      </c>
      <c r="S23" s="24">
        <f t="shared" si="5"/>
        <v>41.2</v>
      </c>
      <c r="T23" s="24">
        <f t="shared" si="2"/>
        <v>94.6</v>
      </c>
      <c r="U23" s="36"/>
      <c r="V23" s="45"/>
    </row>
    <row r="24" spans="1:23" ht="60" x14ac:dyDescent="0.25">
      <c r="B24" s="6"/>
      <c r="C24" s="3" t="s">
        <v>46</v>
      </c>
      <c r="D24" s="26">
        <v>0.7</v>
      </c>
      <c r="E24" s="26">
        <v>0.1</v>
      </c>
      <c r="F24" s="26">
        <v>-0.3</v>
      </c>
      <c r="G24" s="24">
        <f t="shared" si="3"/>
        <v>0.49999999999999994</v>
      </c>
      <c r="H24" s="26">
        <v>0.2</v>
      </c>
      <c r="I24" s="26">
        <v>0.3</v>
      </c>
      <c r="J24" s="26">
        <v>5.8</v>
      </c>
      <c r="K24" s="24">
        <f t="shared" si="1"/>
        <v>6.3</v>
      </c>
      <c r="L24" s="26">
        <v>0.3</v>
      </c>
      <c r="M24" s="26">
        <v>0.2</v>
      </c>
      <c r="N24" s="26">
        <v>0.1</v>
      </c>
      <c r="O24" s="24">
        <f t="shared" si="4"/>
        <v>0.6</v>
      </c>
      <c r="P24" s="26">
        <v>-0.5</v>
      </c>
      <c r="Q24" s="26">
        <v>0.3</v>
      </c>
      <c r="R24" s="26">
        <v>6.5</v>
      </c>
      <c r="S24" s="24">
        <f t="shared" si="5"/>
        <v>6.3</v>
      </c>
      <c r="T24" s="24">
        <f t="shared" si="2"/>
        <v>13.7</v>
      </c>
      <c r="U24" s="36"/>
      <c r="V24" s="45"/>
    </row>
    <row r="25" spans="1:23" x14ac:dyDescent="0.25">
      <c r="B25" s="4">
        <v>2</v>
      </c>
      <c r="C25" s="1" t="s">
        <v>52</v>
      </c>
      <c r="D25" s="28">
        <f t="shared" ref="D25:R25" si="6">D26+D27+D28+D29+D30+D31+D32</f>
        <v>-619.1</v>
      </c>
      <c r="E25" s="28">
        <f t="shared" si="6"/>
        <v>-690.29999999999984</v>
      </c>
      <c r="F25" s="28">
        <f t="shared" si="6"/>
        <v>-651</v>
      </c>
      <c r="G25" s="23">
        <f>SUM(D25:F25)</f>
        <v>-1960.3999999999999</v>
      </c>
      <c r="H25" s="28">
        <f t="shared" si="6"/>
        <v>-635.60000000000014</v>
      </c>
      <c r="I25" s="28">
        <f t="shared" si="6"/>
        <v>-643.69999999999993</v>
      </c>
      <c r="J25" s="28">
        <f t="shared" si="6"/>
        <v>-662.3</v>
      </c>
      <c r="K25" s="23">
        <f>SUM(H25:J25)</f>
        <v>-1941.6000000000001</v>
      </c>
      <c r="L25" s="28">
        <f t="shared" si="6"/>
        <v>-595.1</v>
      </c>
      <c r="M25" s="28">
        <f t="shared" si="6"/>
        <v>-637.79999999999995</v>
      </c>
      <c r="N25" s="28">
        <f t="shared" si="6"/>
        <v>-636.00000000000011</v>
      </c>
      <c r="O25" s="23">
        <f>SUM(L25:N25)</f>
        <v>-1868.9</v>
      </c>
      <c r="P25" s="28">
        <f t="shared" si="6"/>
        <v>-667.5</v>
      </c>
      <c r="Q25" s="28">
        <f t="shared" si="6"/>
        <v>-717.8</v>
      </c>
      <c r="R25" s="28">
        <f t="shared" si="6"/>
        <v>-1123.1000000000001</v>
      </c>
      <c r="S25" s="23">
        <f>P25+Q25+R25</f>
        <v>-2508.4</v>
      </c>
      <c r="T25" s="23">
        <f>G25+K25+O25+S25</f>
        <v>-8279.2999999999993</v>
      </c>
      <c r="U25" s="36"/>
      <c r="V25" s="45"/>
    </row>
    <row r="26" spans="1:23" x14ac:dyDescent="0.25">
      <c r="B26" s="5"/>
      <c r="C26" s="2" t="s">
        <v>53</v>
      </c>
      <c r="D26" s="26">
        <v>-174.7</v>
      </c>
      <c r="E26" s="26">
        <v>-176.5</v>
      </c>
      <c r="F26" s="26">
        <v>-183</v>
      </c>
      <c r="G26" s="24">
        <f>SUM(D26:F26)</f>
        <v>-534.20000000000005</v>
      </c>
      <c r="H26" s="26">
        <v>-183.3</v>
      </c>
      <c r="I26" s="26">
        <v>-188.2</v>
      </c>
      <c r="J26" s="26">
        <v>-209.3</v>
      </c>
      <c r="K26" s="24">
        <f>SUM(H26:J26)</f>
        <v>-580.79999999999995</v>
      </c>
      <c r="L26" s="26">
        <v>-174.1</v>
      </c>
      <c r="M26" s="26">
        <v>-171.8</v>
      </c>
      <c r="N26" s="26">
        <v>-175.9</v>
      </c>
      <c r="O26" s="24">
        <f>SUM(L26:N26)</f>
        <v>-521.79999999999995</v>
      </c>
      <c r="P26" s="26">
        <v>-183.5</v>
      </c>
      <c r="Q26" s="26">
        <v>-206.6</v>
      </c>
      <c r="R26" s="26">
        <v>-295.60000000000002</v>
      </c>
      <c r="S26" s="24">
        <f>P26+Q26+R26</f>
        <v>-685.7</v>
      </c>
      <c r="T26" s="24">
        <f>G26+K26+O26+S26</f>
        <v>-2322.5</v>
      </c>
      <c r="U26" s="36"/>
      <c r="V26" s="45"/>
    </row>
    <row r="27" spans="1:23" x14ac:dyDescent="0.25">
      <c r="B27" s="5"/>
      <c r="C27" s="2" t="s">
        <v>54</v>
      </c>
      <c r="D27" s="26">
        <v>-103.2</v>
      </c>
      <c r="E27" s="26">
        <v>-102.3</v>
      </c>
      <c r="F27" s="26">
        <v>-111.5</v>
      </c>
      <c r="G27" s="24">
        <f t="shared" ref="G27:G32" si="7">SUM(D27:F27)</f>
        <v>-317</v>
      </c>
      <c r="H27" s="26">
        <v>-106.9</v>
      </c>
      <c r="I27" s="26">
        <v>-109.6</v>
      </c>
      <c r="J27" s="26">
        <v>-100.9</v>
      </c>
      <c r="K27" s="24">
        <f t="shared" ref="K27:K32" si="8">SUM(H27:J27)</f>
        <v>-317.39999999999998</v>
      </c>
      <c r="L27" s="26">
        <v>-84.1</v>
      </c>
      <c r="M27" s="26">
        <v>-133.69999999999999</v>
      </c>
      <c r="N27" s="26">
        <v>-110.4</v>
      </c>
      <c r="O27" s="24">
        <f t="shared" ref="O27:O32" si="9">SUM(L27:N27)</f>
        <v>-328.2</v>
      </c>
      <c r="P27" s="26">
        <v>-129.4</v>
      </c>
      <c r="Q27" s="26">
        <v>-139.4</v>
      </c>
      <c r="R27" s="26">
        <v>-153.1</v>
      </c>
      <c r="S27" s="24">
        <f t="shared" ref="S27:S32" si="10">P27+Q27+R27</f>
        <v>-421.9</v>
      </c>
      <c r="T27" s="24">
        <f t="shared" ref="T27:T32" si="11">G27+K27+O27+S27</f>
        <v>-1384.5</v>
      </c>
      <c r="U27" s="36"/>
      <c r="V27" s="45"/>
    </row>
    <row r="28" spans="1:23" x14ac:dyDescent="0.25">
      <c r="B28" s="5"/>
      <c r="C28" s="2" t="s">
        <v>35</v>
      </c>
      <c r="D28" s="26">
        <v>-249.3</v>
      </c>
      <c r="E28" s="26">
        <v>-246</v>
      </c>
      <c r="F28" s="26">
        <v>-247.1</v>
      </c>
      <c r="G28" s="24">
        <f t="shared" si="7"/>
        <v>-742.4</v>
      </c>
      <c r="H28" s="26">
        <v>-252.4</v>
      </c>
      <c r="I28" s="26">
        <v>-250.5</v>
      </c>
      <c r="J28" s="26">
        <v>-250.4</v>
      </c>
      <c r="K28" s="24">
        <f t="shared" si="8"/>
        <v>-753.3</v>
      </c>
      <c r="L28" s="26">
        <v>-244.1</v>
      </c>
      <c r="M28" s="26">
        <v>-242.9</v>
      </c>
      <c r="N28" s="26">
        <v>-248.7</v>
      </c>
      <c r="O28" s="24">
        <f t="shared" si="9"/>
        <v>-735.7</v>
      </c>
      <c r="P28" s="26">
        <v>-251.1</v>
      </c>
      <c r="Q28" s="26">
        <v>-252.1</v>
      </c>
      <c r="R28" s="26">
        <v>-240.4</v>
      </c>
      <c r="S28" s="24">
        <f t="shared" si="10"/>
        <v>-743.6</v>
      </c>
      <c r="T28" s="24">
        <f t="shared" si="11"/>
        <v>-2974.9999999999995</v>
      </c>
      <c r="U28" s="36"/>
      <c r="V28" s="45"/>
    </row>
    <row r="29" spans="1:23" x14ac:dyDescent="0.25">
      <c r="B29" s="5"/>
      <c r="C29" s="2" t="s">
        <v>29</v>
      </c>
      <c r="D29" s="26">
        <v>-45.7</v>
      </c>
      <c r="E29" s="26">
        <v>-118.4</v>
      </c>
      <c r="F29" s="26">
        <v>-58.1</v>
      </c>
      <c r="G29" s="24">
        <f t="shared" si="7"/>
        <v>-222.20000000000002</v>
      </c>
      <c r="H29" s="26">
        <v>-46.2</v>
      </c>
      <c r="I29" s="26">
        <v>-43.2</v>
      </c>
      <c r="J29" s="26">
        <v>-36.799999999999997</v>
      </c>
      <c r="K29" s="24">
        <f t="shared" si="8"/>
        <v>-126.2</v>
      </c>
      <c r="L29" s="26">
        <v>-44.6</v>
      </c>
      <c r="M29" s="26">
        <v>-40.5</v>
      </c>
      <c r="N29" s="26">
        <v>-43</v>
      </c>
      <c r="O29" s="24">
        <f t="shared" si="9"/>
        <v>-128.1</v>
      </c>
      <c r="P29" s="26">
        <v>-46.1</v>
      </c>
      <c r="Q29" s="26">
        <v>-53.3</v>
      </c>
      <c r="R29" s="26">
        <v>-281.3</v>
      </c>
      <c r="S29" s="24">
        <f t="shared" si="10"/>
        <v>-380.70000000000005</v>
      </c>
      <c r="T29" s="24">
        <f t="shared" si="11"/>
        <v>-857.2</v>
      </c>
      <c r="U29" s="36"/>
      <c r="V29" s="45"/>
    </row>
    <row r="30" spans="1:23" x14ac:dyDescent="0.25">
      <c r="B30" s="5"/>
      <c r="C30" s="2" t="s">
        <v>55</v>
      </c>
      <c r="D30" s="26">
        <v>-2.8</v>
      </c>
      <c r="E30" s="26">
        <v>-5.4</v>
      </c>
      <c r="F30" s="26">
        <v>-4.3</v>
      </c>
      <c r="G30" s="24">
        <f t="shared" si="7"/>
        <v>-12.5</v>
      </c>
      <c r="H30" s="26">
        <v>-5.6</v>
      </c>
      <c r="I30" s="26">
        <v>-4</v>
      </c>
      <c r="J30" s="26">
        <v>-6.6</v>
      </c>
      <c r="K30" s="24">
        <f t="shared" si="8"/>
        <v>-16.2</v>
      </c>
      <c r="L30" s="26">
        <v>-3.5</v>
      </c>
      <c r="M30" s="26">
        <v>-2.8</v>
      </c>
      <c r="N30" s="26">
        <v>-5.0999999999999996</v>
      </c>
      <c r="O30" s="24">
        <f t="shared" si="9"/>
        <v>-11.399999999999999</v>
      </c>
      <c r="P30" s="26">
        <v>-3.9</v>
      </c>
      <c r="Q30" s="26">
        <v>-4.0999999999999996</v>
      </c>
      <c r="R30" s="26">
        <v>22.3</v>
      </c>
      <c r="S30" s="24">
        <f t="shared" si="10"/>
        <v>14.3</v>
      </c>
      <c r="T30" s="24">
        <f t="shared" si="11"/>
        <v>-25.799999999999994</v>
      </c>
      <c r="U30" s="36"/>
      <c r="V30" s="45"/>
    </row>
    <row r="31" spans="1:23" ht="30" x14ac:dyDescent="0.25">
      <c r="B31" s="5"/>
      <c r="C31" s="18" t="s">
        <v>56</v>
      </c>
      <c r="D31" s="26">
        <v>-41.3</v>
      </c>
      <c r="E31" s="26">
        <v>-39.299999999999997</v>
      </c>
      <c r="F31" s="26">
        <v>-44.2</v>
      </c>
      <c r="G31" s="24">
        <f t="shared" si="7"/>
        <v>-124.8</v>
      </c>
      <c r="H31" s="26">
        <v>-39.700000000000003</v>
      </c>
      <c r="I31" s="26">
        <v>-45.8</v>
      </c>
      <c r="J31" s="26">
        <v>-55.8</v>
      </c>
      <c r="K31" s="24">
        <f t="shared" si="8"/>
        <v>-141.30000000000001</v>
      </c>
      <c r="L31" s="26">
        <v>-43.2</v>
      </c>
      <c r="M31" s="26">
        <v>-43.9</v>
      </c>
      <c r="N31" s="26">
        <v>-49.7</v>
      </c>
      <c r="O31" s="24">
        <f t="shared" si="9"/>
        <v>-136.80000000000001</v>
      </c>
      <c r="P31" s="26">
        <v>-51.6</v>
      </c>
      <c r="Q31" s="26">
        <v>-59.8</v>
      </c>
      <c r="R31" s="26">
        <v>-96</v>
      </c>
      <c r="S31" s="24">
        <f t="shared" si="10"/>
        <v>-207.4</v>
      </c>
      <c r="T31" s="24">
        <f t="shared" si="11"/>
        <v>-610.30000000000007</v>
      </c>
      <c r="U31" s="36"/>
      <c r="V31" s="44"/>
    </row>
    <row r="32" spans="1:23" ht="30" x14ac:dyDescent="0.25">
      <c r="B32" s="6"/>
      <c r="C32" s="18" t="s">
        <v>47</v>
      </c>
      <c r="D32" s="26">
        <v>-2.1</v>
      </c>
      <c r="E32" s="26">
        <v>-2.4</v>
      </c>
      <c r="F32" s="26">
        <v>-2.8</v>
      </c>
      <c r="G32" s="24">
        <f t="shared" si="7"/>
        <v>-7.3</v>
      </c>
      <c r="H32" s="26">
        <v>-1.5</v>
      </c>
      <c r="I32" s="26">
        <v>-2.4</v>
      </c>
      <c r="J32" s="26">
        <v>-2.5</v>
      </c>
      <c r="K32" s="24">
        <f t="shared" si="8"/>
        <v>-6.4</v>
      </c>
      <c r="L32" s="26">
        <v>-1.5</v>
      </c>
      <c r="M32" s="26">
        <v>-2.2000000000000002</v>
      </c>
      <c r="N32" s="26">
        <v>-3.2</v>
      </c>
      <c r="O32" s="24">
        <f t="shared" si="9"/>
        <v>-6.9</v>
      </c>
      <c r="P32" s="26">
        <v>-1.9</v>
      </c>
      <c r="Q32" s="26">
        <v>-2.5</v>
      </c>
      <c r="R32" s="26">
        <v>-79</v>
      </c>
      <c r="S32" s="24">
        <f t="shared" si="10"/>
        <v>-83.4</v>
      </c>
      <c r="T32" s="24">
        <f t="shared" si="11"/>
        <v>-104</v>
      </c>
      <c r="U32" s="36"/>
      <c r="V32" s="45"/>
    </row>
    <row r="34" spans="3:3" x14ac:dyDescent="0.25">
      <c r="C34" t="s">
        <v>18</v>
      </c>
    </row>
    <row r="35" spans="3:3" x14ac:dyDescent="0.25">
      <c r="C35" t="s">
        <v>12</v>
      </c>
    </row>
    <row r="37" spans="3:3" x14ac:dyDescent="0.25">
      <c r="C37" t="s">
        <v>11</v>
      </c>
    </row>
    <row r="38" spans="3:3" x14ac:dyDescent="0.25">
      <c r="C38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2017-08-29T09:10:57Z</dcterms:modified>
</cp:coreProperties>
</file>