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6D50DBEE-F17B-4502-8941-34B2757E5628}" xr6:coauthVersionLast="47" xr6:coauthVersionMax="47" xr10:uidLastSave="{00000000-0000-0000-0000-000000000000}"/>
  <bookViews>
    <workbookView xWindow="-30828" yWindow="-4140" windowWidth="30936" windowHeight="16896" activeTab="3" xr2:uid="{00000000-000D-0000-FFFF-FFFF00000000}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N12" i="4" l="1"/>
  <c r="M12" i="8"/>
  <c r="H12" i="8"/>
  <c r="N12" i="8"/>
  <c r="M12" i="4" l="1"/>
  <c r="J12" i="4" l="1"/>
  <c r="J11" i="4" s="1"/>
  <c r="J25" i="4"/>
  <c r="F12" i="8" l="1"/>
  <c r="E12" i="8" l="1"/>
  <c r="E11" i="8" s="1"/>
  <c r="F11" i="8"/>
  <c r="E25" i="8"/>
  <c r="F25" i="8"/>
  <c r="F10" i="8" l="1"/>
  <c r="E10" i="8"/>
  <c r="S27" i="8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R12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1" i="4"/>
  <c r="M25" i="8"/>
  <c r="M11" i="8"/>
  <c r="M20" i="6"/>
  <c r="M12" i="6"/>
  <c r="M11" i="6" s="1"/>
  <c r="M17" i="5"/>
  <c r="M11" i="5"/>
  <c r="M25" i="4"/>
  <c r="M11" i="4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1" i="6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4"/>
  <c r="F11" i="4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6"/>
  <c r="E11" i="6" s="1"/>
  <c r="E12" i="4"/>
  <c r="E11" i="4" s="1"/>
  <c r="E20" i="6"/>
  <c r="E17" i="5"/>
  <c r="E11" i="5"/>
  <c r="E25" i="4"/>
  <c r="D12" i="4"/>
  <c r="D25" i="4"/>
  <c r="D12" i="6"/>
  <c r="D12" i="8"/>
  <c r="H10" i="6" l="1"/>
  <c r="S17" i="5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5"/>
  <c r="F10" i="4"/>
  <c r="F10" i="6"/>
  <c r="F10" i="5"/>
  <c r="E10" i="6"/>
  <c r="E10" i="5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<sst xmlns="http://schemas.openxmlformats.org/spreadsheetml/2006/main" count="194" uniqueCount="72">
  <si>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</si>
  <si>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</si>
  <si>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</si>
  <si>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</si>
  <si>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</si>
  <si>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</si>
  <si>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</si>
  <si>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</si>
  <si>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</si>
  <si>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</si>
  <si>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</si>
  <si>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</si>
  <si>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</si>
  <si>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</si>
  <si>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</si>
  <si>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</si>
  <si>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</si>
  <si>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</si>
  <si>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</si>
  <si>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</si>
  <si>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</si>
  <si>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</si>
  <si>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</si>
  <si>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</si>
  <si>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</si>
  <si>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</si>
  <si>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Muud toetused/ Other benefits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</si>
  <si>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</si>
  <si>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</si>
  <si>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</si>
  <si>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</si>
  <si>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</si>
  <si>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</si>
  <si>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</si>
  <si>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</si>
  <si>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</si>
  <si>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</si>
  <si>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</si>
  <si>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</si>
  <si>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</si>
  <si>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</si>
  <si>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</si>
  <si>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</si>
  <si>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</si>
  <si>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</si>
  <si>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</si>
  <si>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</si>
  <si>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</si>
  <si>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</si>
  <si>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</si>
  <si>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</si>
  <si>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</si>
  <si>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</si>
  <si>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</si>
  <si>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Jaanuar 2022/ January 2022</t>
  </si>
  <si>
    <t>Veebruar 2022/ February 2022</t>
  </si>
  <si>
    <t>Märts 2022/ March 2022</t>
  </si>
  <si>
    <t>I KV 2022/ 1Q 2022</t>
  </si>
  <si>
    <t>Aprill 2022/ April 2022</t>
  </si>
  <si>
    <t>Mai 2022/ May 2022</t>
  </si>
  <si>
    <t>Juuni 2022/ June 2022</t>
  </si>
  <si>
    <t>II KV 2022/ 2Q 2022</t>
  </si>
  <si>
    <t>Juuli 2022/ July 2022</t>
  </si>
  <si>
    <t>August 2022/ August 2022</t>
  </si>
  <si>
    <t>September 2022/ September 2022</t>
  </si>
  <si>
    <t>III KV 2022/ 3Q 2022</t>
  </si>
  <si>
    <t>Oktoober 2022/ October 2022</t>
  </si>
  <si>
    <t>November 2022/ November 2022</t>
  </si>
  <si>
    <t>Detsember 2022/ December 2022</t>
  </si>
  <si>
    <t>IV KV 2022/ 4Q 2022</t>
  </si>
  <si>
    <t>Kokku 2022/ Total 2022</t>
  </si>
  <si>
    <t>Uuendatud/ Updated: (Dec)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</si>
</sst>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4" fontId="11" fillId="0" borderId="0" xfId="0" applyNumberFormat="1" applyFont="1" applyFill="1"/>
    <xf numFmtId="164" fontId="3" fillId="0" borderId="1" xfId="0" applyNumberFormat="1" applyFont="1" applyFill="1" applyBorder="1"/>
    <xf numFmtId="0" fontId="7" fillId="0" borderId="0" xfId="0" applyFont="1"/>
    <xf numFmtId="2" fontId="9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40"/>
  <sheetViews>
    <sheetView zoomScale="90" zoomScaleNormal="90" workbookViewId="0">
      <selection activeCell="R26" sqref="R26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5703125" customWidth="1"/>
    <col min="6" max="6" width="12.42578125" customWidth="1"/>
    <col min="7" max="7" width="9.85546875" customWidth="1"/>
    <col min="8" max="8" width="11.85546875" customWidth="1"/>
    <col min="9" max="9" width="11.140625" customWidth="1"/>
    <col min="10" max="10" width="11.42578125" customWidth="1"/>
    <col min="11" max="11" width="10.5703125" customWidth="1"/>
    <col min="12" max="12" width="9.85546875" customWidth="1"/>
    <col min="13" max="13" width="13.140625" customWidth="1"/>
    <col min="14" max="14" width="16" customWidth="1"/>
    <col min="15" max="15" width="11.5703125" customWidth="1"/>
    <col min="16" max="16" width="14.5703125" customWidth="1"/>
    <col min="17" max="17" width="16.85546875" customWidth="1"/>
    <col min="18" max="18" width="16.5703125" customWidth="1"/>
    <col min="19" max="19" width="14.7109375" customWidth="1"/>
    <col min="20" max="20" width="12.5703125" customWidth="1"/>
  </cols>
  <sheetData>
    <row r="2" spans="1:20" ht="15.75" x14ac:dyDescent="0.25">
      <c r="C2" s="12" t="s">
        <v>2</v>
      </c>
    </row>
    <row r="3" spans="1:20" ht="15.75" x14ac:dyDescent="0.25">
      <c r="C3" s="12" t="s">
        <v>9</v>
      </c>
    </row>
    <row r="5" spans="1:20" x14ac:dyDescent="0.25">
      <c r="C5" t="s">
        <v>27</v>
      </c>
      <c r="D5" s="35">
        <v>45107</v>
      </c>
      <c r="E5" s="15"/>
      <c r="F5" s="15"/>
      <c r="G5" s="15"/>
      <c r="H5" s="15"/>
      <c r="I5" s="15"/>
      <c r="J5" s="15"/>
      <c r="K5" s="15"/>
      <c r="L5" s="15"/>
      <c r="M5" s="15"/>
      <c r="N5" s="38"/>
      <c r="O5" s="38"/>
      <c r="P5" s="38"/>
      <c r="Q5" s="38"/>
      <c r="R5" s="38"/>
      <c r="S5" s="15"/>
      <c r="T5" s="33"/>
    </row>
    <row r="6" spans="1:20" x14ac:dyDescent="0.25">
      <c r="C6" s="37" t="s">
        <v>71</v>
      </c>
      <c r="D6" s="35">
        <v>45107</v>
      </c>
      <c r="N6" s="33"/>
      <c r="O6" s="33"/>
      <c r="P6" s="33"/>
      <c r="Q6" s="33"/>
      <c r="R6" s="33"/>
      <c r="T6" s="33"/>
    </row>
    <row r="8" spans="1:20" x14ac:dyDescent="0.25">
      <c r="C8" t="s">
        <v>19</v>
      </c>
    </row>
    <row r="9" spans="1:20" ht="27" customHeight="1" x14ac:dyDescent="0.25">
      <c r="B9" s="11"/>
      <c r="C9" s="14" t="s">
        <v>28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0" x14ac:dyDescent="0.25">
      <c r="B10" s="1" t="s">
        <v>0</v>
      </c>
      <c r="C10" s="1" t="s">
        <v>33</v>
      </c>
      <c r="D10" s="13">
        <f t="shared" ref="D10:T10" si="0">D11+D25</f>
        <v>-52.299999999999955</v>
      </c>
      <c r="E10" s="13">
        <f t="shared" si="0"/>
        <v>-77.300000000000068</v>
      </c>
      <c r="F10" s="13">
        <f t="shared" si="0"/>
        <v>10.5</v>
      </c>
      <c r="G10" s="22">
        <f t="shared" si="0"/>
        <v>-119.09999999999991</v>
      </c>
      <c r="H10" s="13">
        <f t="shared" si="0"/>
        <v>56.900000000000205</v>
      </c>
      <c r="I10" s="13">
        <f t="shared" si="0"/>
        <v>176.40000000000009</v>
      </c>
      <c r="J10" s="13">
        <f t="shared" si="0"/>
        <v>66.099999999999909</v>
      </c>
      <c r="K10" s="22">
        <f t="shared" si="0"/>
        <v>299.40000000000009</v>
      </c>
      <c r="L10" s="13">
        <f t="shared" si="0"/>
        <v>106.39999999999998</v>
      </c>
      <c r="M10" s="13">
        <f t="shared" si="0"/>
        <v>83.500000000000455</v>
      </c>
      <c r="N10" s="27">
        <f t="shared" si="0"/>
        <v>35.299999999999955</v>
      </c>
      <c r="O10" s="22">
        <f t="shared" si="0"/>
        <v>225.20000000000027</v>
      </c>
      <c r="P10" s="13">
        <f t="shared" si="0"/>
        <v>60.399999999999864</v>
      </c>
      <c r="Q10" s="13">
        <f t="shared" si="0"/>
        <v>120.10000000000036</v>
      </c>
      <c r="R10" s="13">
        <f t="shared" si="0"/>
        <v>-478.10000000000014</v>
      </c>
      <c r="S10" s="22">
        <f t="shared" si="0"/>
        <v>-297.60000000000036</v>
      </c>
      <c r="T10" s="22">
        <f t="shared" si="0"/>
        <v>107.89999999999964</v>
      </c>
    </row>
    <row r="11" spans="1:20" x14ac:dyDescent="0.25">
      <c r="B11" s="4">
        <v>1</v>
      </c>
      <c r="C11" s="1" t="s">
        <v>20</v>
      </c>
      <c r="D11" s="13">
        <f t="shared" ref="D11:R11" si="1">D12+D17+D18+D19+D20+D21+D22+D23+D24</f>
        <v>738.1</v>
      </c>
      <c r="E11" s="13">
        <f t="shared" si="1"/>
        <v>678.2</v>
      </c>
      <c r="F11" s="27">
        <f t="shared" si="1"/>
        <v>838.79999999999984</v>
      </c>
      <c r="G11" s="22">
        <f>SUM(D11:F11)</f>
        <v>2255.1</v>
      </c>
      <c r="H11" s="13">
        <f t="shared" si="1"/>
        <v>830.30000000000018</v>
      </c>
      <c r="I11" s="13">
        <f t="shared" si="1"/>
        <v>951.80000000000018</v>
      </c>
      <c r="J11" s="13">
        <f t="shared" si="1"/>
        <v>940.59999999999991</v>
      </c>
      <c r="K11" s="22">
        <f>SUM(H11:J11)</f>
        <v>2722.7000000000003</v>
      </c>
      <c r="L11" s="13">
        <f t="shared" si="1"/>
        <v>842.5</v>
      </c>
      <c r="M11" s="13">
        <f t="shared" si="1"/>
        <v>844.90000000000043</v>
      </c>
      <c r="N11" s="27">
        <f t="shared" si="1"/>
        <v>886.39999999999986</v>
      </c>
      <c r="O11" s="22">
        <f>SUM(L11:N11)</f>
        <v>2573.8000000000002</v>
      </c>
      <c r="P11" s="13">
        <f t="shared" si="1"/>
        <v>908.5</v>
      </c>
      <c r="Q11" s="13">
        <f t="shared" si="1"/>
        <v>1184.5000000000002</v>
      </c>
      <c r="R11" s="13">
        <f t="shared" si="1"/>
        <v>1073.5</v>
      </c>
      <c r="S11" s="22">
        <f>P11+Q11+R11</f>
        <v>3166.5</v>
      </c>
      <c r="T11" s="22">
        <f>G11+K11+O11+S11</f>
        <v>10718.1</v>
      </c>
    </row>
    <row r="12" spans="1:20" x14ac:dyDescent="0.25">
      <c r="B12" s="5"/>
      <c r="C12" s="2" t="s">
        <v>29</v>
      </c>
      <c r="D12" s="25">
        <f t="shared" ref="D12:R12" si="2">D13+D14+D15+D16</f>
        <v>524.5</v>
      </c>
      <c r="E12" s="25">
        <f t="shared" si="2"/>
        <v>494.49999999999994</v>
      </c>
      <c r="F12" s="25">
        <f t="shared" si="2"/>
        <v>596.9</v>
      </c>
      <c r="G12" s="23">
        <f>SUM(D12:F12)</f>
        <v>1615.9</v>
      </c>
      <c r="H12" s="25">
        <f t="shared" si="2"/>
        <v>599.20000000000005</v>
      </c>
      <c r="I12" s="25">
        <f t="shared" si="2"/>
        <v>662.8</v>
      </c>
      <c r="J12" s="25">
        <f t="shared" si="2"/>
        <v>637.6</v>
      </c>
      <c r="K12" s="26">
        <f t="shared" ref="K12:K24" si="3">SUM(H12:J12)</f>
        <v>1899.6</v>
      </c>
      <c r="L12" s="9">
        <f t="shared" si="2"/>
        <v>600.90000000000009</v>
      </c>
      <c r="M12" s="9">
        <f t="shared" si="2"/>
        <v>608.40000000000009</v>
      </c>
      <c r="N12" s="9">
        <f t="shared" si="2"/>
        <v>602.49999999999989</v>
      </c>
      <c r="O12" s="26">
        <f>SUM(L12:N12)</f>
        <v>1811.8000000000002</v>
      </c>
      <c r="P12" s="9">
        <f t="shared" si="2"/>
        <v>584.20000000000005</v>
      </c>
      <c r="Q12" s="9">
        <f t="shared" si="2"/>
        <v>635.19999999999993</v>
      </c>
      <c r="R12" s="25">
        <f t="shared" si="2"/>
        <v>545.20000000000005</v>
      </c>
      <c r="S12" s="26">
        <f>P12+Q12+R12</f>
        <v>1764.6000000000001</v>
      </c>
      <c r="T12" s="23">
        <f>G12+K12+O12+S12</f>
        <v>7091.9000000000005</v>
      </c>
    </row>
    <row r="13" spans="1:20" x14ac:dyDescent="0.25">
      <c r="A13" s="7"/>
      <c r="B13" s="5"/>
      <c r="C13" s="8" t="s">
        <v>35</v>
      </c>
      <c r="D13" s="25">
        <v>224.9</v>
      </c>
      <c r="E13" s="25">
        <v>213.1</v>
      </c>
      <c r="F13" s="25">
        <v>240.3</v>
      </c>
      <c r="G13" s="23">
        <f t="shared" ref="G13:G24" si="4">SUM(D13:F13)</f>
        <v>678.3</v>
      </c>
      <c r="H13" s="25">
        <v>269.8</v>
      </c>
      <c r="I13" s="25">
        <v>299</v>
      </c>
      <c r="J13" s="25">
        <v>275.39999999999998</v>
      </c>
      <c r="K13" s="26">
        <f t="shared" si="3"/>
        <v>844.19999999999993</v>
      </c>
      <c r="L13" s="36">
        <v>233.3</v>
      </c>
      <c r="M13" s="30">
        <v>236.4</v>
      </c>
      <c r="N13" s="30">
        <v>269.10000000000002</v>
      </c>
      <c r="O13" s="26">
        <f>SUM(L13:N13)</f>
        <v>738.80000000000007</v>
      </c>
      <c r="P13" s="32">
        <v>227.3</v>
      </c>
      <c r="Q13" s="32">
        <v>272.7</v>
      </c>
      <c r="R13" s="32">
        <v>166.9</v>
      </c>
      <c r="S13" s="26">
        <f t="shared" ref="S13:S24" si="5">P13+Q13+R13</f>
        <v>666.9</v>
      </c>
      <c r="T13" s="23">
        <f>G13+K13+O13+S13</f>
        <v>2928.2000000000003</v>
      </c>
    </row>
    <row r="14" spans="1:20" x14ac:dyDescent="0.25">
      <c r="A14" s="7"/>
      <c r="B14" s="5"/>
      <c r="C14" s="8" t="s">
        <v>36</v>
      </c>
      <c r="D14" s="25">
        <v>218.5</v>
      </c>
      <c r="E14" s="25">
        <v>200.6</v>
      </c>
      <c r="F14" s="25">
        <v>226</v>
      </c>
      <c r="G14" s="23">
        <f t="shared" si="4"/>
        <v>645.1</v>
      </c>
      <c r="H14" s="25">
        <v>238.4</v>
      </c>
      <c r="I14" s="25">
        <v>264.10000000000002</v>
      </c>
      <c r="J14" s="25">
        <v>257.5</v>
      </c>
      <c r="K14" s="26">
        <f t="shared" si="3"/>
        <v>760</v>
      </c>
      <c r="L14" s="36">
        <v>261.10000000000002</v>
      </c>
      <c r="M14" s="30">
        <v>272.3</v>
      </c>
      <c r="N14" s="30">
        <v>244.7</v>
      </c>
      <c r="O14" s="26">
        <f t="shared" ref="O14:O24" si="6">SUM(L14:N14)</f>
        <v>778.10000000000014</v>
      </c>
      <c r="P14" s="32">
        <v>244</v>
      </c>
      <c r="Q14" s="32">
        <v>270.60000000000002</v>
      </c>
      <c r="R14" s="32">
        <v>272.7</v>
      </c>
      <c r="S14" s="26">
        <f t="shared" si="5"/>
        <v>787.3</v>
      </c>
      <c r="T14" s="23">
        <f t="shared" ref="T14:T24" si="7">G14+K14+O14+S14</f>
        <v>2970.5</v>
      </c>
    </row>
    <row r="15" spans="1:20" x14ac:dyDescent="0.25">
      <c r="A15" s="7"/>
      <c r="B15" s="5"/>
      <c r="C15" s="10" t="s">
        <v>37</v>
      </c>
      <c r="D15" s="25">
        <v>68</v>
      </c>
      <c r="E15" s="25">
        <v>70.599999999999994</v>
      </c>
      <c r="F15" s="25">
        <v>87.2</v>
      </c>
      <c r="G15" s="23">
        <f t="shared" si="4"/>
        <v>225.8</v>
      </c>
      <c r="H15" s="25">
        <v>78.400000000000006</v>
      </c>
      <c r="I15" s="25">
        <v>87.3</v>
      </c>
      <c r="J15" s="25">
        <v>93.2</v>
      </c>
      <c r="K15" s="26">
        <f t="shared" si="3"/>
        <v>258.89999999999998</v>
      </c>
      <c r="L15" s="36">
        <v>88.5</v>
      </c>
      <c r="M15" s="30">
        <v>90.1</v>
      </c>
      <c r="N15" s="30">
        <v>78.8</v>
      </c>
      <c r="O15" s="26">
        <f t="shared" si="6"/>
        <v>257.39999999999998</v>
      </c>
      <c r="P15" s="32">
        <v>77.2</v>
      </c>
      <c r="Q15" s="32">
        <v>79.599999999999994</v>
      </c>
      <c r="R15" s="32">
        <v>96.4</v>
      </c>
      <c r="S15" s="26">
        <f t="shared" si="5"/>
        <v>253.20000000000002</v>
      </c>
      <c r="T15" s="23">
        <f t="shared" si="7"/>
        <v>995.3</v>
      </c>
    </row>
    <row r="16" spans="1:20" x14ac:dyDescent="0.25">
      <c r="A16" s="7"/>
      <c r="B16" s="5"/>
      <c r="C16" s="8" t="s">
        <v>44</v>
      </c>
      <c r="D16" s="25">
        <v>13.1</v>
      </c>
      <c r="E16" s="25">
        <v>10.199999999999999</v>
      </c>
      <c r="F16" s="25">
        <v>43.4</v>
      </c>
      <c r="G16" s="23">
        <f t="shared" si="4"/>
        <v>66.699999999999989</v>
      </c>
      <c r="H16" s="25">
        <v>12.6</v>
      </c>
      <c r="I16" s="25">
        <v>12.4</v>
      </c>
      <c r="J16" s="25">
        <v>11.5</v>
      </c>
      <c r="K16" s="26">
        <f t="shared" si="3"/>
        <v>36.5</v>
      </c>
      <c r="L16" s="36">
        <v>18</v>
      </c>
      <c r="M16" s="30">
        <v>9.6</v>
      </c>
      <c r="N16" s="30">
        <v>9.9</v>
      </c>
      <c r="O16" s="26">
        <f t="shared" si="6"/>
        <v>37.5</v>
      </c>
      <c r="P16" s="32">
        <v>35.700000000000003</v>
      </c>
      <c r="Q16" s="32">
        <v>12.3</v>
      </c>
      <c r="R16" s="32">
        <v>9.1999999999999993</v>
      </c>
      <c r="S16" s="26">
        <f t="shared" si="5"/>
        <v>57.2</v>
      </c>
      <c r="T16" s="23">
        <f t="shared" si="7"/>
        <v>197.89999999999998</v>
      </c>
    </row>
    <row r="17" spans="1:22" x14ac:dyDescent="0.25">
      <c r="A17" s="7"/>
      <c r="B17" s="5"/>
      <c r="C17" s="21" t="s">
        <v>39</v>
      </c>
      <c r="D17" s="25">
        <v>353.7</v>
      </c>
      <c r="E17" s="25">
        <v>349.2</v>
      </c>
      <c r="F17" s="25">
        <v>364.2</v>
      </c>
      <c r="G17" s="23">
        <f t="shared" si="4"/>
        <v>1067.0999999999999</v>
      </c>
      <c r="H17" s="25">
        <v>384.4</v>
      </c>
      <c r="I17" s="25">
        <v>372.1</v>
      </c>
      <c r="J17" s="25">
        <v>400.6</v>
      </c>
      <c r="K17" s="26">
        <f t="shared" si="3"/>
        <v>1157.0999999999999</v>
      </c>
      <c r="L17" s="36">
        <v>387.1</v>
      </c>
      <c r="M17" s="30">
        <v>375.3</v>
      </c>
      <c r="N17" s="30">
        <v>384.4</v>
      </c>
      <c r="O17" s="26">
        <f t="shared" si="6"/>
        <v>1146.8000000000002</v>
      </c>
      <c r="P17" s="32">
        <v>383.1</v>
      </c>
      <c r="Q17" s="32">
        <v>388.6</v>
      </c>
      <c r="R17" s="32">
        <v>439.8</v>
      </c>
      <c r="S17" s="26">
        <f t="shared" si="5"/>
        <v>1211.5</v>
      </c>
      <c r="T17" s="23">
        <f t="shared" si="7"/>
        <v>4582.5</v>
      </c>
    </row>
    <row r="18" spans="1:22" x14ac:dyDescent="0.25">
      <c r="A18" s="7"/>
      <c r="B18" s="5"/>
      <c r="C18" s="3" t="s">
        <v>21</v>
      </c>
      <c r="D18" s="25">
        <v>94.6</v>
      </c>
      <c r="E18" s="25">
        <v>101.7</v>
      </c>
      <c r="F18" s="25">
        <v>120.7</v>
      </c>
      <c r="G18" s="23">
        <f t="shared" si="4"/>
        <v>317</v>
      </c>
      <c r="H18" s="25">
        <v>110.3</v>
      </c>
      <c r="I18" s="25">
        <v>112.3</v>
      </c>
      <c r="J18" s="25">
        <v>116.8</v>
      </c>
      <c r="K18" s="26">
        <f t="shared" si="3"/>
        <v>339.4</v>
      </c>
      <c r="L18" s="36">
        <v>110.9</v>
      </c>
      <c r="M18" s="30">
        <v>101.9</v>
      </c>
      <c r="N18" s="30">
        <v>114.3</v>
      </c>
      <c r="O18" s="26">
        <f t="shared" si="6"/>
        <v>327.10000000000002</v>
      </c>
      <c r="P18" s="32">
        <v>112</v>
      </c>
      <c r="Q18" s="32">
        <v>123.4</v>
      </c>
      <c r="R18" s="32">
        <v>116.2</v>
      </c>
      <c r="S18" s="26">
        <f t="shared" si="5"/>
        <v>351.6</v>
      </c>
      <c r="T18" s="23">
        <f t="shared" si="7"/>
        <v>1335.1</v>
      </c>
    </row>
    <row r="19" spans="1:22" x14ac:dyDescent="0.25">
      <c r="A19" s="7"/>
      <c r="B19" s="5"/>
      <c r="C19" s="3" t="s">
        <v>22</v>
      </c>
      <c r="D19" s="25">
        <v>62.1</v>
      </c>
      <c r="E19" s="25">
        <v>28</v>
      </c>
      <c r="F19" s="25">
        <v>66.5</v>
      </c>
      <c r="G19" s="23">
        <f t="shared" si="4"/>
        <v>156.6</v>
      </c>
      <c r="H19" s="25">
        <v>47</v>
      </c>
      <c r="I19" s="25">
        <v>50</v>
      </c>
      <c r="J19" s="25">
        <v>88.1</v>
      </c>
      <c r="K19" s="26">
        <f t="shared" si="3"/>
        <v>185.1</v>
      </c>
      <c r="L19" s="36">
        <v>63.1</v>
      </c>
      <c r="M19" s="30">
        <v>78.2</v>
      </c>
      <c r="N19" s="30">
        <v>74.3</v>
      </c>
      <c r="O19" s="26">
        <f t="shared" si="6"/>
        <v>215.60000000000002</v>
      </c>
      <c r="P19" s="32">
        <v>162.6</v>
      </c>
      <c r="Q19" s="32">
        <v>282.60000000000002</v>
      </c>
      <c r="R19" s="32">
        <v>168.8</v>
      </c>
      <c r="S19" s="26">
        <f t="shared" si="5"/>
        <v>614</v>
      </c>
      <c r="T19" s="23">
        <f t="shared" si="7"/>
        <v>1171.3</v>
      </c>
    </row>
    <row r="20" spans="1:22" x14ac:dyDescent="0.25">
      <c r="A20" s="7"/>
      <c r="B20" s="5"/>
      <c r="C20" s="3" t="s">
        <v>23</v>
      </c>
      <c r="D20" s="25">
        <v>15.3</v>
      </c>
      <c r="E20" s="25">
        <v>11.6</v>
      </c>
      <c r="F20" s="25">
        <v>45.1</v>
      </c>
      <c r="G20" s="23">
        <f t="shared" si="4"/>
        <v>72</v>
      </c>
      <c r="H20" s="25">
        <v>18.2</v>
      </c>
      <c r="I20" s="25">
        <v>10</v>
      </c>
      <c r="J20" s="25">
        <v>53.1</v>
      </c>
      <c r="K20" s="26">
        <f t="shared" si="3"/>
        <v>81.3</v>
      </c>
      <c r="L20" s="36">
        <v>8.1</v>
      </c>
      <c r="M20" s="30">
        <v>8.9</v>
      </c>
      <c r="N20" s="30">
        <v>52.8</v>
      </c>
      <c r="O20" s="26">
        <f t="shared" si="6"/>
        <v>69.8</v>
      </c>
      <c r="P20" s="32">
        <v>19.3</v>
      </c>
      <c r="Q20" s="32">
        <v>9.1999999999999993</v>
      </c>
      <c r="R20" s="32">
        <v>50.8</v>
      </c>
      <c r="S20" s="26">
        <f t="shared" si="5"/>
        <v>79.3</v>
      </c>
      <c r="T20" s="23">
        <f t="shared" si="7"/>
        <v>302.40000000000003</v>
      </c>
    </row>
    <row r="21" spans="1:22" ht="45" x14ac:dyDescent="0.25">
      <c r="A21" s="7"/>
      <c r="B21" s="5"/>
      <c r="C21" s="3" t="s">
        <v>40</v>
      </c>
      <c r="D21" s="25">
        <v>-4.4000000000000004</v>
      </c>
      <c r="E21" s="25">
        <v>-1.7</v>
      </c>
      <c r="F21" s="25">
        <v>-3.2</v>
      </c>
      <c r="G21" s="23">
        <f t="shared" si="4"/>
        <v>-9.3000000000000007</v>
      </c>
      <c r="H21" s="25">
        <v>-0.1</v>
      </c>
      <c r="I21" s="34">
        <v>-3.3</v>
      </c>
      <c r="J21" s="25">
        <v>-3.1</v>
      </c>
      <c r="K21" s="26">
        <f t="shared" si="3"/>
        <v>-6.5</v>
      </c>
      <c r="L21" s="36">
        <v>-3.1</v>
      </c>
      <c r="M21" s="30">
        <v>-3.8</v>
      </c>
      <c r="N21" s="30">
        <v>-4.0999999999999996</v>
      </c>
      <c r="O21" s="26">
        <f t="shared" si="6"/>
        <v>-11</v>
      </c>
      <c r="P21" s="32">
        <v>-1.9</v>
      </c>
      <c r="Q21" s="32">
        <v>-2.6</v>
      </c>
      <c r="R21" s="32">
        <v>-3</v>
      </c>
      <c r="S21" s="26">
        <f t="shared" si="5"/>
        <v>-7.5</v>
      </c>
      <c r="T21" s="23">
        <f t="shared" si="7"/>
        <v>-34.299999999999997</v>
      </c>
    </row>
    <row r="22" spans="1:22" ht="29.25" customHeight="1" x14ac:dyDescent="0.25">
      <c r="B22" s="5"/>
      <c r="C22" s="3" t="s">
        <v>24</v>
      </c>
      <c r="D22" s="25">
        <v>-306.39999999999998</v>
      </c>
      <c r="E22" s="25">
        <v>-303.3</v>
      </c>
      <c r="F22" s="25">
        <v>-349.5</v>
      </c>
      <c r="G22" s="23">
        <f t="shared" si="4"/>
        <v>-959.2</v>
      </c>
      <c r="H22" s="25">
        <v>-339.6</v>
      </c>
      <c r="I22" s="25">
        <v>-319.39999999999998</v>
      </c>
      <c r="J22" s="25">
        <v>-351.3</v>
      </c>
      <c r="K22" s="26">
        <f t="shared" si="3"/>
        <v>-1010.3</v>
      </c>
      <c r="L22" s="36">
        <v>-326.3</v>
      </c>
      <c r="M22" s="30">
        <v>-320.3</v>
      </c>
      <c r="N22" s="30">
        <v>-335.4</v>
      </c>
      <c r="O22" s="26">
        <f t="shared" si="6"/>
        <v>-982</v>
      </c>
      <c r="P22" s="32">
        <v>-352.5</v>
      </c>
      <c r="Q22" s="32">
        <v>-330.7</v>
      </c>
      <c r="R22" s="32">
        <v>-399</v>
      </c>
      <c r="S22" s="26">
        <f t="shared" si="5"/>
        <v>-1082.2</v>
      </c>
      <c r="T22" s="23">
        <f t="shared" si="7"/>
        <v>-4033.7</v>
      </c>
    </row>
    <row r="23" spans="1:22" x14ac:dyDescent="0.25">
      <c r="A23" s="7"/>
      <c r="B23" s="5"/>
      <c r="C23" s="3" t="s">
        <v>25</v>
      </c>
      <c r="D23" s="25">
        <v>0</v>
      </c>
      <c r="E23" s="25">
        <v>0</v>
      </c>
      <c r="F23" s="25">
        <v>0</v>
      </c>
      <c r="G23" s="23">
        <f t="shared" si="4"/>
        <v>0</v>
      </c>
      <c r="H23" s="25">
        <v>13.9</v>
      </c>
      <c r="I23" s="25">
        <v>67.599999999999994</v>
      </c>
      <c r="J23" s="25">
        <v>-0.2</v>
      </c>
      <c r="K23" s="26">
        <f t="shared" si="3"/>
        <v>81.3</v>
      </c>
      <c r="L23" s="36">
        <v>0</v>
      </c>
      <c r="M23" s="30">
        <v>0.1</v>
      </c>
      <c r="N23" s="30">
        <v>0</v>
      </c>
      <c r="O23" s="26">
        <f t="shared" si="6"/>
        <v>0.1</v>
      </c>
      <c r="P23" s="32">
        <v>0</v>
      </c>
      <c r="Q23" s="32">
        <v>74.3</v>
      </c>
      <c r="R23" s="32">
        <v>152.30000000000001</v>
      </c>
      <c r="S23" s="26">
        <f t="shared" si="5"/>
        <v>226.60000000000002</v>
      </c>
      <c r="T23" s="23">
        <f t="shared" si="7"/>
        <v>308</v>
      </c>
    </row>
    <row r="24" spans="1:22" ht="60" x14ac:dyDescent="0.25">
      <c r="B24" s="6"/>
      <c r="C24" s="3" t="s">
        <v>41</v>
      </c>
      <c r="D24" s="25">
        <v>-1.3</v>
      </c>
      <c r="E24" s="25">
        <v>-1.8</v>
      </c>
      <c r="F24" s="25">
        <v>-1.9</v>
      </c>
      <c r="G24" s="23">
        <f t="shared" si="4"/>
        <v>-5</v>
      </c>
      <c r="H24" s="25">
        <v>-3</v>
      </c>
      <c r="I24" s="25">
        <v>-0.3</v>
      </c>
      <c r="J24" s="25">
        <v>-1</v>
      </c>
      <c r="K24" s="26">
        <f t="shared" si="3"/>
        <v>-4.3</v>
      </c>
      <c r="L24" s="36">
        <v>1.8</v>
      </c>
      <c r="M24" s="30">
        <v>-3.8</v>
      </c>
      <c r="N24" s="30">
        <v>-2.4</v>
      </c>
      <c r="O24" s="26">
        <f t="shared" si="6"/>
        <v>-4.3999999999999995</v>
      </c>
      <c r="P24" s="32">
        <v>1.7</v>
      </c>
      <c r="Q24" s="32">
        <v>4.5</v>
      </c>
      <c r="R24" s="32">
        <v>2.4</v>
      </c>
      <c r="S24" s="26">
        <f t="shared" si="5"/>
        <v>8.6</v>
      </c>
      <c r="T24" s="23">
        <f t="shared" si="7"/>
        <v>-5.0999999999999996</v>
      </c>
    </row>
    <row r="25" spans="1:22" x14ac:dyDescent="0.25">
      <c r="B25" s="4">
        <v>2</v>
      </c>
      <c r="C25" s="1" t="s">
        <v>47</v>
      </c>
      <c r="D25" s="27">
        <f t="shared" ref="D25:R25" si="8">D26+D27+D28+D29+D30+D31+D32</f>
        <v>-790.4</v>
      </c>
      <c r="E25" s="27">
        <f t="shared" si="8"/>
        <v>-755.50000000000011</v>
      </c>
      <c r="F25" s="27">
        <f t="shared" si="8"/>
        <v>-828.29999999999984</v>
      </c>
      <c r="G25" s="22">
        <f>SUM(D25:F25)</f>
        <v>-2374.1999999999998</v>
      </c>
      <c r="H25" s="27">
        <f t="shared" si="8"/>
        <v>-773.4</v>
      </c>
      <c r="I25" s="27">
        <f t="shared" si="8"/>
        <v>-775.40000000000009</v>
      </c>
      <c r="J25" s="27">
        <f t="shared" si="8"/>
        <v>-874.5</v>
      </c>
      <c r="K25" s="22">
        <f>SUM(H25:J25)</f>
        <v>-2423.3000000000002</v>
      </c>
      <c r="L25" s="27">
        <f t="shared" si="8"/>
        <v>-736.1</v>
      </c>
      <c r="M25" s="27">
        <f t="shared" si="8"/>
        <v>-761.4</v>
      </c>
      <c r="N25" s="27">
        <f t="shared" si="8"/>
        <v>-851.09999999999991</v>
      </c>
      <c r="O25" s="22">
        <f>SUM(L25:N25)</f>
        <v>-2348.6</v>
      </c>
      <c r="P25" s="27">
        <f t="shared" si="8"/>
        <v>-848.10000000000014</v>
      </c>
      <c r="Q25" s="27">
        <f t="shared" si="8"/>
        <v>-1064.3999999999999</v>
      </c>
      <c r="R25" s="27">
        <f t="shared" si="8"/>
        <v>-1551.6000000000001</v>
      </c>
      <c r="S25" s="22">
        <f>P25+Q25+R25</f>
        <v>-3464.1000000000004</v>
      </c>
      <c r="T25" s="22">
        <f>G25+K25+O25+S25</f>
        <v>-10610.2</v>
      </c>
    </row>
    <row r="26" spans="1:22" x14ac:dyDescent="0.25">
      <c r="B26" s="5"/>
      <c r="C26" s="2" t="s">
        <v>48</v>
      </c>
      <c r="D26" s="25">
        <v>-143.9</v>
      </c>
      <c r="E26" s="25">
        <v>-145.9</v>
      </c>
      <c r="F26" s="25">
        <v>-157.69999999999999</v>
      </c>
      <c r="G26" s="23">
        <f>SUM(D26:F26)</f>
        <v>-447.5</v>
      </c>
      <c r="H26" s="25">
        <v>-159</v>
      </c>
      <c r="I26" s="25">
        <v>-158.69999999999999</v>
      </c>
      <c r="J26" s="25">
        <v>-181.4</v>
      </c>
      <c r="K26" s="23">
        <f>SUM(H26:J26)</f>
        <v>-499.1</v>
      </c>
      <c r="L26" s="25">
        <v>-152</v>
      </c>
      <c r="M26" s="25">
        <v>-154.30000000000001</v>
      </c>
      <c r="N26" s="25">
        <v>-156.9</v>
      </c>
      <c r="O26" s="23">
        <f>SUM(L26:N26)</f>
        <v>-463.20000000000005</v>
      </c>
      <c r="P26" s="25">
        <v>-161</v>
      </c>
      <c r="Q26" s="25">
        <v>-176.1</v>
      </c>
      <c r="R26" s="25">
        <v>-311.5</v>
      </c>
      <c r="S26" s="23">
        <f>P26+Q26+R26</f>
        <v>-648.6</v>
      </c>
      <c r="T26" s="23">
        <f>G26+K26+O26+S26</f>
        <v>-2058.4</v>
      </c>
    </row>
    <row r="27" spans="1:22" x14ac:dyDescent="0.25">
      <c r="B27" s="5"/>
      <c r="C27" s="2" t="s">
        <v>49</v>
      </c>
      <c r="D27" s="25">
        <v>-96.4</v>
      </c>
      <c r="E27" s="25">
        <v>-87.4</v>
      </c>
      <c r="F27" s="25">
        <v>-120.6</v>
      </c>
      <c r="G27" s="23">
        <f t="shared" ref="G27:G32" si="9">SUM(D27:F27)</f>
        <v>-304.39999999999998</v>
      </c>
      <c r="H27" s="25">
        <v>-92.1</v>
      </c>
      <c r="I27" s="25">
        <v>-104.4</v>
      </c>
      <c r="J27" s="25">
        <v>-101.7</v>
      </c>
      <c r="K27" s="23">
        <f t="shared" ref="K27:K32" si="10">SUM(H27:J27)</f>
        <v>-298.2</v>
      </c>
      <c r="L27" s="25">
        <v>-90.1</v>
      </c>
      <c r="M27" s="25">
        <v>-121.8</v>
      </c>
      <c r="N27" s="25">
        <v>-125.8</v>
      </c>
      <c r="O27" s="23">
        <f t="shared" ref="O27:O32" si="11">SUM(L27:N27)</f>
        <v>-337.7</v>
      </c>
      <c r="P27" s="25">
        <v>-123.2</v>
      </c>
      <c r="Q27" s="25">
        <v>-116.8</v>
      </c>
      <c r="R27" s="25">
        <v>-196.5</v>
      </c>
      <c r="S27" s="23">
        <f t="shared" ref="S27:S32" si="12">P27+Q27+R27</f>
        <v>-436.5</v>
      </c>
      <c r="T27" s="23">
        <f t="shared" ref="T27:T32" si="13">G27+K27+O27+S27</f>
        <v>-1376.8</v>
      </c>
    </row>
    <row r="28" spans="1:22" x14ac:dyDescent="0.25">
      <c r="B28" s="5"/>
      <c r="C28" s="2" t="s">
        <v>30</v>
      </c>
      <c r="D28" s="25">
        <v>-248.8</v>
      </c>
      <c r="E28" s="25">
        <v>-245.8</v>
      </c>
      <c r="F28" s="25">
        <v>-246.1</v>
      </c>
      <c r="G28" s="23">
        <f t="shared" si="9"/>
        <v>-740.7</v>
      </c>
      <c r="H28" s="25">
        <v>-257.8</v>
      </c>
      <c r="I28" s="25">
        <v>-259.2</v>
      </c>
      <c r="J28" s="25">
        <v>-259.7</v>
      </c>
      <c r="K28" s="23">
        <f t="shared" si="10"/>
        <v>-776.7</v>
      </c>
      <c r="L28" s="25">
        <v>-258.60000000000002</v>
      </c>
      <c r="M28" s="25">
        <v>-260.39999999999998</v>
      </c>
      <c r="N28" s="25">
        <v>-262.10000000000002</v>
      </c>
      <c r="O28" s="23">
        <f t="shared" si="11"/>
        <v>-781.1</v>
      </c>
      <c r="P28" s="25">
        <v>-284</v>
      </c>
      <c r="Q28" s="25">
        <v>-290.89999999999998</v>
      </c>
      <c r="R28" s="25">
        <v>-329.9</v>
      </c>
      <c r="S28" s="23">
        <f t="shared" si="12"/>
        <v>-904.8</v>
      </c>
      <c r="T28" s="23">
        <f t="shared" si="13"/>
        <v>-3203.3</v>
      </c>
    </row>
    <row r="29" spans="1:22" x14ac:dyDescent="0.25">
      <c r="B29" s="5"/>
      <c r="C29" s="2" t="s">
        <v>26</v>
      </c>
      <c r="D29" s="25">
        <v>-271.89999999999998</v>
      </c>
      <c r="E29" s="25">
        <v>-240.8</v>
      </c>
      <c r="F29" s="25">
        <v>-260.2</v>
      </c>
      <c r="G29" s="23">
        <f t="shared" si="9"/>
        <v>-772.90000000000009</v>
      </c>
      <c r="H29" s="25">
        <v>-227</v>
      </c>
      <c r="I29" s="25">
        <v>-207.5</v>
      </c>
      <c r="J29" s="25">
        <v>-260.10000000000002</v>
      </c>
      <c r="K29" s="23">
        <f t="shared" si="10"/>
        <v>-694.6</v>
      </c>
      <c r="L29" s="25">
        <v>-193.6</v>
      </c>
      <c r="M29" s="25">
        <v>-187.3</v>
      </c>
      <c r="N29" s="25">
        <v>-232.3</v>
      </c>
      <c r="O29" s="23">
        <f t="shared" si="11"/>
        <v>-613.20000000000005</v>
      </c>
      <c r="P29" s="25">
        <v>-224.2</v>
      </c>
      <c r="Q29" s="25">
        <v>-425.3</v>
      </c>
      <c r="R29" s="25">
        <v>-469.5</v>
      </c>
      <c r="S29" s="23">
        <f t="shared" si="12"/>
        <v>-1119</v>
      </c>
      <c r="T29" s="23">
        <f t="shared" si="13"/>
        <v>-3199.7</v>
      </c>
      <c r="V29" s="33"/>
    </row>
    <row r="30" spans="1:22" x14ac:dyDescent="0.25">
      <c r="B30" s="5"/>
      <c r="C30" s="2" t="s">
        <v>50</v>
      </c>
      <c r="D30" s="25">
        <v>-0.5</v>
      </c>
      <c r="E30" s="25">
        <v>-7.1</v>
      </c>
      <c r="F30" s="25">
        <v>-9.5</v>
      </c>
      <c r="G30" s="23">
        <f t="shared" si="9"/>
        <v>-17.100000000000001</v>
      </c>
      <c r="H30" s="25">
        <v>-8.8000000000000007</v>
      </c>
      <c r="I30" s="25">
        <v>-11.7</v>
      </c>
      <c r="J30" s="25">
        <v>-5.5</v>
      </c>
      <c r="K30" s="23">
        <f t="shared" si="10"/>
        <v>-26</v>
      </c>
      <c r="L30" s="25">
        <v>-10.5</v>
      </c>
      <c r="M30" s="25">
        <v>-10.9</v>
      </c>
      <c r="N30" s="25">
        <v>-17.100000000000001</v>
      </c>
      <c r="O30" s="23">
        <f t="shared" si="11"/>
        <v>-38.5</v>
      </c>
      <c r="P30" s="25">
        <v>-14.7</v>
      </c>
      <c r="Q30" s="25">
        <v>-14.8</v>
      </c>
      <c r="R30" s="25">
        <v>-36</v>
      </c>
      <c r="S30" s="23">
        <f t="shared" si="12"/>
        <v>-65.5</v>
      </c>
      <c r="T30" s="23">
        <f t="shared" si="13"/>
        <v>-147.1</v>
      </c>
    </row>
    <row r="31" spans="1:22" ht="30" x14ac:dyDescent="0.25">
      <c r="B31" s="5"/>
      <c r="C31" s="17" t="s">
        <v>51</v>
      </c>
      <c r="D31" s="25">
        <v>-28</v>
      </c>
      <c r="E31" s="25">
        <v>-27.9</v>
      </c>
      <c r="F31" s="25">
        <v>-33.299999999999997</v>
      </c>
      <c r="G31" s="23">
        <f t="shared" si="9"/>
        <v>-89.199999999999989</v>
      </c>
      <c r="H31" s="25">
        <v>-28</v>
      </c>
      <c r="I31" s="25">
        <v>-33.200000000000003</v>
      </c>
      <c r="J31" s="25">
        <v>-65.099999999999994</v>
      </c>
      <c r="K31" s="23">
        <f t="shared" si="10"/>
        <v>-126.3</v>
      </c>
      <c r="L31" s="25">
        <v>-30</v>
      </c>
      <c r="M31" s="25">
        <v>-25.6</v>
      </c>
      <c r="N31" s="25">
        <v>-55.6</v>
      </c>
      <c r="O31" s="23">
        <f t="shared" si="11"/>
        <v>-111.2</v>
      </c>
      <c r="P31" s="25">
        <v>-37.6</v>
      </c>
      <c r="Q31" s="25">
        <v>-30.2</v>
      </c>
      <c r="R31" s="25">
        <v>-61.5</v>
      </c>
      <c r="S31" s="23">
        <f t="shared" si="12"/>
        <v>-129.30000000000001</v>
      </c>
      <c r="T31" s="23">
        <f t="shared" si="13"/>
        <v>-456</v>
      </c>
    </row>
    <row r="32" spans="1:22" ht="30" x14ac:dyDescent="0.25">
      <c r="B32" s="6"/>
      <c r="C32" s="17" t="s">
        <v>42</v>
      </c>
      <c r="D32" s="25">
        <v>-0.9</v>
      </c>
      <c r="E32" s="25">
        <v>-0.6</v>
      </c>
      <c r="F32" s="25">
        <v>-0.9</v>
      </c>
      <c r="G32" s="23">
        <f t="shared" si="9"/>
        <v>-2.4</v>
      </c>
      <c r="H32" s="25">
        <v>-0.7</v>
      </c>
      <c r="I32" s="25">
        <v>-0.7</v>
      </c>
      <c r="J32" s="25">
        <v>-1</v>
      </c>
      <c r="K32" s="23">
        <f t="shared" si="10"/>
        <v>-2.4</v>
      </c>
      <c r="L32" s="25">
        <v>-1.3</v>
      </c>
      <c r="M32" s="25">
        <v>-1.1000000000000001</v>
      </c>
      <c r="N32" s="25">
        <v>-1.3</v>
      </c>
      <c r="O32" s="23">
        <f t="shared" si="11"/>
        <v>-3.7</v>
      </c>
      <c r="P32" s="25">
        <v>-3.4</v>
      </c>
      <c r="Q32" s="25">
        <v>-10.3</v>
      </c>
      <c r="R32" s="25">
        <v>-146.69999999999999</v>
      </c>
      <c r="S32" s="23">
        <f t="shared" si="12"/>
        <v>-160.39999999999998</v>
      </c>
      <c r="T32" s="23">
        <f t="shared" si="13"/>
        <v>-168.89999999999998</v>
      </c>
    </row>
    <row r="33" spans="3:18" x14ac:dyDescent="0.25">
      <c r="J33" s="7"/>
      <c r="P33" s="7"/>
      <c r="Q33" s="7"/>
      <c r="R33" s="7"/>
    </row>
    <row r="34" spans="3:18" x14ac:dyDescent="0.25">
      <c r="C34" t="s">
        <v>13</v>
      </c>
      <c r="P34" s="7"/>
    </row>
    <row r="35" spans="3:18" x14ac:dyDescent="0.25">
      <c r="C35" t="s">
        <v>12</v>
      </c>
    </row>
    <row r="37" spans="3:18" x14ac:dyDescent="0.25">
      <c r="C37" t="s">
        <v>3</v>
      </c>
    </row>
    <row r="38" spans="3:18" x14ac:dyDescent="0.25">
      <c r="C38" t="s">
        <v>52</v>
      </c>
    </row>
    <row r="39" spans="3:18" x14ac:dyDescent="0.25">
      <c r="C39" t="s">
        <v>10</v>
      </c>
    </row>
    <row r="40" spans="3:18" x14ac:dyDescent="0.25">
      <c r="C40" t="s">
        <v>53</v>
      </c>
    </row>
  </sheetData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30"/>
  <sheetViews>
    <sheetView topLeftCell="B1" zoomScale="90" zoomScaleNormal="90" workbookViewId="0">
      <selection activeCell="D6" sqref="D6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customWidth="1"/>
    <col min="6" max="6" width="12" customWidth="1"/>
    <col min="7" max="7" width="9.85546875" customWidth="1"/>
    <col min="8" max="8" width="11.42578125" customWidth="1"/>
    <col min="9" max="9" width="10.140625" customWidth="1"/>
    <col min="10" max="10" width="11.42578125" customWidth="1"/>
    <col min="11" max="11" width="13.42578125" customWidth="1"/>
    <col min="12" max="12" width="10.85546875" customWidth="1"/>
    <col min="13" max="13" width="12.5703125" customWidth="1"/>
    <col min="14" max="14" width="16.7109375" customWidth="1"/>
    <col min="15" max="15" width="11" customWidth="1"/>
    <col min="16" max="16" width="15.140625" customWidth="1"/>
    <col min="17" max="17" width="16.140625" customWidth="1"/>
    <col min="18" max="18" width="15.85546875" customWidth="1"/>
    <col min="19" max="19" width="13.85546875" customWidth="1"/>
    <col min="20" max="20" width="12.5703125" customWidth="1"/>
  </cols>
  <sheetData>
    <row r="2" spans="1:22" ht="15.75" x14ac:dyDescent="0.25">
      <c r="C2" s="12" t="s">
        <v>1</v>
      </c>
    </row>
    <row r="3" spans="1:22" ht="15.75" x14ac:dyDescent="0.25">
      <c r="C3" s="12" t="s">
        <v>8</v>
      </c>
    </row>
    <row r="5" spans="1:22" x14ac:dyDescent="0.25">
      <c r="C5" t="s">
        <v>27</v>
      </c>
      <c r="D5" s="35">
        <v>45107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2" x14ac:dyDescent="0.25">
      <c r="C6" s="37" t="s">
        <v>71</v>
      </c>
      <c r="D6" s="35">
        <v>45044</v>
      </c>
    </row>
    <row r="8" spans="1:22" x14ac:dyDescent="0.25">
      <c r="C8" t="s">
        <v>19</v>
      </c>
    </row>
    <row r="9" spans="1:22" ht="30.75" customHeight="1" x14ac:dyDescent="0.25">
      <c r="B9" s="11"/>
      <c r="C9" s="14" t="s">
        <v>31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2" x14ac:dyDescent="0.25">
      <c r="B10" s="1" t="s">
        <v>0</v>
      </c>
      <c r="C10" s="1" t="s">
        <v>33</v>
      </c>
      <c r="D10" s="13">
        <f t="shared" ref="D10:T10" si="0">D11+D17</f>
        <v>7.0999999999999943</v>
      </c>
      <c r="E10" s="13">
        <f t="shared" si="0"/>
        <v>16.100000000000023</v>
      </c>
      <c r="F10" s="13">
        <f t="shared" si="0"/>
        <v>-1.4000000000000341</v>
      </c>
      <c r="G10" s="22">
        <f t="shared" si="0"/>
        <v>21.800000000000068</v>
      </c>
      <c r="H10" s="13">
        <f t="shared" si="0"/>
        <v>6.6999999999999886</v>
      </c>
      <c r="I10" s="13">
        <f t="shared" si="0"/>
        <v>6.4000000000000057</v>
      </c>
      <c r="J10" s="13">
        <f t="shared" si="0"/>
        <v>35.500000000000028</v>
      </c>
      <c r="K10" s="22">
        <f t="shared" si="0"/>
        <v>48.600000000000136</v>
      </c>
      <c r="L10" s="13">
        <f t="shared" si="0"/>
        <v>29.499999999999972</v>
      </c>
      <c r="M10" s="13">
        <f t="shared" si="0"/>
        <v>25.199999999999989</v>
      </c>
      <c r="N10" s="27">
        <f t="shared" si="0"/>
        <v>24.400000000000034</v>
      </c>
      <c r="O10" s="22">
        <f t="shared" si="0"/>
        <v>79.099999999999909</v>
      </c>
      <c r="P10" s="13">
        <f t="shared" si="0"/>
        <v>9.7999999999999829</v>
      </c>
      <c r="Q10" s="13">
        <f t="shared" si="0"/>
        <v>10.699999999999989</v>
      </c>
      <c r="R10" s="27">
        <f t="shared" si="0"/>
        <v>23.60000000000008</v>
      </c>
      <c r="S10" s="22">
        <f t="shared" si="0"/>
        <v>44.100000000000136</v>
      </c>
      <c r="T10" s="22">
        <f t="shared" si="0"/>
        <v>193.60000000000036</v>
      </c>
    </row>
    <row r="11" spans="1:22" x14ac:dyDescent="0.25">
      <c r="B11" s="4">
        <v>1</v>
      </c>
      <c r="C11" s="1" t="s">
        <v>20</v>
      </c>
      <c r="D11" s="13">
        <f>D12+D13+D14+D15+D16</f>
        <v>223.49999999999997</v>
      </c>
      <c r="E11" s="13">
        <f>E12+E13+E14+E15+E16</f>
        <v>220.9</v>
      </c>
      <c r="F11" s="13">
        <f>F12+F13+F14+F15+F16</f>
        <v>231.1</v>
      </c>
      <c r="G11" s="22">
        <f>SUM(D11:F11)</f>
        <v>675.5</v>
      </c>
      <c r="H11" s="13">
        <f>H12+H13+H14+H15+H16</f>
        <v>232.29999999999998</v>
      </c>
      <c r="I11" s="13">
        <f>I12+I13+I14+I15+I16</f>
        <v>230.6</v>
      </c>
      <c r="J11" s="13">
        <f>J12+J13+J14+J15+J16</f>
        <v>240.8</v>
      </c>
      <c r="K11" s="22">
        <f>SUM(H11:J11)</f>
        <v>703.7</v>
      </c>
      <c r="L11" s="13">
        <f>L12+L13+L14+L15+L16</f>
        <v>234</v>
      </c>
      <c r="M11" s="13">
        <f>M12+M13+M14+M15+M16</f>
        <v>230.9</v>
      </c>
      <c r="N11" s="27">
        <f>N12+N13+N14+N15+N16</f>
        <v>234.00000000000003</v>
      </c>
      <c r="O11" s="22">
        <f>SUM(L11:N11)</f>
        <v>698.9</v>
      </c>
      <c r="P11" s="13">
        <f>P12+P13+P14+P15+P16</f>
        <v>240.6</v>
      </c>
      <c r="Q11" s="13">
        <f>Q12+Q13+Q14+Q15+Q16</f>
        <v>241.3</v>
      </c>
      <c r="R11" s="27">
        <f>R12+R13+R14+R15+R16</f>
        <v>282.3</v>
      </c>
      <c r="S11" s="22">
        <f>P11+Q11+R11</f>
        <v>764.2</v>
      </c>
      <c r="T11" s="22">
        <f>G11+K11+O11+S11</f>
        <v>2842.3</v>
      </c>
    </row>
    <row r="12" spans="1:22" ht="14.25" customHeight="1" x14ac:dyDescent="0.25">
      <c r="A12" s="7"/>
      <c r="B12" s="5"/>
      <c r="C12" s="21" t="s">
        <v>39</v>
      </c>
      <c r="D12" s="25">
        <v>148</v>
      </c>
      <c r="E12" s="25">
        <v>146.30000000000001</v>
      </c>
      <c r="F12" s="25">
        <v>153.6</v>
      </c>
      <c r="G12" s="23">
        <f>SUM(D12:F12)</f>
        <v>447.9</v>
      </c>
      <c r="H12" s="25">
        <v>158.1</v>
      </c>
      <c r="I12" s="25">
        <v>153.69999999999999</v>
      </c>
      <c r="J12" s="25">
        <v>164.9</v>
      </c>
      <c r="K12" s="26">
        <f t="shared" ref="K12:K16" si="1">SUM(H12:J12)</f>
        <v>476.69999999999993</v>
      </c>
      <c r="L12" s="36">
        <v>160.5</v>
      </c>
      <c r="M12" s="29">
        <v>151.80000000000001</v>
      </c>
      <c r="N12" s="29">
        <v>158.30000000000001</v>
      </c>
      <c r="O12" s="26">
        <f>SUM(L12:N12)</f>
        <v>470.6</v>
      </c>
      <c r="P12" s="31">
        <v>161</v>
      </c>
      <c r="Q12" s="31">
        <v>160.80000000000001</v>
      </c>
      <c r="R12" s="31">
        <v>180.1</v>
      </c>
      <c r="S12" s="26">
        <f>P12+Q12+R12</f>
        <v>501.9</v>
      </c>
      <c r="T12" s="23">
        <f>G12+K12+O12+S12</f>
        <v>1897.1</v>
      </c>
      <c r="V12" s="33"/>
    </row>
    <row r="13" spans="1:22" x14ac:dyDescent="0.25">
      <c r="A13" s="7"/>
      <c r="B13" s="5"/>
      <c r="C13" s="3" t="s">
        <v>21</v>
      </c>
      <c r="D13" s="25">
        <v>0.2</v>
      </c>
      <c r="E13" s="25">
        <v>0.1</v>
      </c>
      <c r="F13" s="25">
        <v>0.3</v>
      </c>
      <c r="G13" s="23">
        <f>SUM(D13:F13)</f>
        <v>0.60000000000000009</v>
      </c>
      <c r="H13" s="25">
        <v>0.1</v>
      </c>
      <c r="I13" s="25">
        <v>1</v>
      </c>
      <c r="J13" s="25">
        <v>-1</v>
      </c>
      <c r="K13" s="26">
        <f t="shared" si="1"/>
        <v>0.10000000000000009</v>
      </c>
      <c r="L13" s="36">
        <v>0.3</v>
      </c>
      <c r="M13" s="29">
        <v>0.6</v>
      </c>
      <c r="N13" s="29">
        <v>0.3</v>
      </c>
      <c r="O13" s="26">
        <f t="shared" ref="O13:O16" si="2">SUM(L13:N13)</f>
        <v>1.2</v>
      </c>
      <c r="P13" s="31">
        <v>1.8</v>
      </c>
      <c r="Q13" s="31">
        <v>0.2</v>
      </c>
      <c r="R13" s="31">
        <v>2.9</v>
      </c>
      <c r="S13" s="26">
        <f t="shared" ref="S13:S16" si="3">P13+Q13+R13</f>
        <v>4.9000000000000004</v>
      </c>
      <c r="T13" s="23">
        <f t="shared" ref="T13:T16" si="4">G13+K13+O13+S13</f>
        <v>6.8000000000000007</v>
      </c>
    </row>
    <row r="14" spans="1:22" x14ac:dyDescent="0.25">
      <c r="A14" s="7"/>
      <c r="B14" s="5"/>
      <c r="C14" s="3" t="s">
        <v>22</v>
      </c>
      <c r="D14" s="25">
        <v>75.2</v>
      </c>
      <c r="E14" s="25">
        <v>74.400000000000006</v>
      </c>
      <c r="F14" s="25">
        <v>77.099999999999994</v>
      </c>
      <c r="G14" s="23">
        <f t="shared" ref="G14:G16" si="5">SUM(D14:F14)</f>
        <v>226.70000000000002</v>
      </c>
      <c r="H14" s="25">
        <v>74</v>
      </c>
      <c r="I14" s="25">
        <v>75.8</v>
      </c>
      <c r="J14" s="25">
        <v>76.7</v>
      </c>
      <c r="K14" s="26">
        <f t="shared" si="1"/>
        <v>226.5</v>
      </c>
      <c r="L14" s="36">
        <v>72.599999999999994</v>
      </c>
      <c r="M14" s="29">
        <v>78.400000000000006</v>
      </c>
      <c r="N14" s="29">
        <v>75.3</v>
      </c>
      <c r="O14" s="26">
        <f t="shared" si="2"/>
        <v>226.3</v>
      </c>
      <c r="P14" s="31">
        <v>77.099999999999994</v>
      </c>
      <c r="Q14" s="31">
        <v>78.8</v>
      </c>
      <c r="R14" s="31">
        <v>97.8</v>
      </c>
      <c r="S14" s="26">
        <f t="shared" si="3"/>
        <v>253.7</v>
      </c>
      <c r="T14" s="23">
        <f t="shared" si="4"/>
        <v>933.2</v>
      </c>
    </row>
    <row r="15" spans="1:22" x14ac:dyDescent="0.25">
      <c r="A15" s="7"/>
      <c r="B15" s="5"/>
      <c r="C15" s="3" t="s">
        <v>23</v>
      </c>
      <c r="D15" s="25">
        <v>0.1</v>
      </c>
      <c r="E15" s="25">
        <v>0.1</v>
      </c>
      <c r="F15" s="25">
        <v>0.1</v>
      </c>
      <c r="G15" s="23">
        <f t="shared" si="5"/>
        <v>0.30000000000000004</v>
      </c>
      <c r="H15" s="25">
        <v>0.1</v>
      </c>
      <c r="I15" s="25">
        <v>0.1</v>
      </c>
      <c r="J15" s="25">
        <v>0.2</v>
      </c>
      <c r="K15" s="26">
        <f t="shared" si="1"/>
        <v>0.4</v>
      </c>
      <c r="L15" s="36">
        <v>0.1</v>
      </c>
      <c r="M15" s="29">
        <v>0.1</v>
      </c>
      <c r="N15" s="29">
        <v>0.1</v>
      </c>
      <c r="O15" s="26">
        <f t="shared" si="2"/>
        <v>0.30000000000000004</v>
      </c>
      <c r="P15" s="31">
        <v>0.1</v>
      </c>
      <c r="Q15" s="31">
        <v>0.1</v>
      </c>
      <c r="R15" s="31">
        <v>0.4</v>
      </c>
      <c r="S15" s="26">
        <f t="shared" si="3"/>
        <v>0.60000000000000009</v>
      </c>
      <c r="T15" s="23">
        <f t="shared" si="4"/>
        <v>1.6</v>
      </c>
    </row>
    <row r="16" spans="1:22" ht="60" x14ac:dyDescent="0.25">
      <c r="B16" s="6"/>
      <c r="C16" s="3" t="s">
        <v>41</v>
      </c>
      <c r="D16" s="25">
        <v>0</v>
      </c>
      <c r="E16" s="25">
        <v>0</v>
      </c>
      <c r="F16" s="25">
        <v>0</v>
      </c>
      <c r="G16" s="23">
        <f t="shared" si="5"/>
        <v>0</v>
      </c>
      <c r="H16" s="25">
        <v>0</v>
      </c>
      <c r="I16" s="25">
        <v>0</v>
      </c>
      <c r="J16" s="25">
        <v>0</v>
      </c>
      <c r="K16" s="26">
        <f t="shared" si="1"/>
        <v>0</v>
      </c>
      <c r="L16" s="36">
        <v>0.5</v>
      </c>
      <c r="M16" s="29">
        <v>0</v>
      </c>
      <c r="N16" s="29">
        <v>0</v>
      </c>
      <c r="O16" s="26">
        <f t="shared" si="2"/>
        <v>0.5</v>
      </c>
      <c r="P16" s="31">
        <v>0.6</v>
      </c>
      <c r="Q16" s="31">
        <v>1.4</v>
      </c>
      <c r="R16" s="31">
        <v>1.1000000000000001</v>
      </c>
      <c r="S16" s="26">
        <f t="shared" si="3"/>
        <v>3.1</v>
      </c>
      <c r="T16" s="23">
        <f t="shared" si="4"/>
        <v>3.6</v>
      </c>
    </row>
    <row r="17" spans="2:20" x14ac:dyDescent="0.25">
      <c r="B17" s="4">
        <v>2</v>
      </c>
      <c r="C17" s="1" t="s">
        <v>47</v>
      </c>
      <c r="D17" s="27">
        <f>D18+D19+D20+D21+D22+D23+D24</f>
        <v>-216.39999999999998</v>
      </c>
      <c r="E17" s="27">
        <f>E18+E19+E20+E21+E22+E23+E24</f>
        <v>-204.79999999999998</v>
      </c>
      <c r="F17" s="27">
        <f>F18+F19+F20+F21+F22+F23+F24</f>
        <v>-232.50000000000003</v>
      </c>
      <c r="G17" s="22">
        <f>SUM(D17:F17)</f>
        <v>-653.69999999999993</v>
      </c>
      <c r="H17" s="27">
        <f>H18+H19+H20+H21+H22+H23+H24</f>
        <v>-225.6</v>
      </c>
      <c r="I17" s="27">
        <f>I18+I19+I20+I21+I22+I23+I24</f>
        <v>-224.2</v>
      </c>
      <c r="J17" s="27">
        <f>J18+J19+J20+J21+J22+J23+J24</f>
        <v>-205.29999999999998</v>
      </c>
      <c r="K17" s="22">
        <f>SUM(H17:J17)</f>
        <v>-655.09999999999991</v>
      </c>
      <c r="L17" s="27">
        <f>L18+L19+L20+L21+L22+L23+L24</f>
        <v>-204.50000000000003</v>
      </c>
      <c r="M17" s="27">
        <f>M18+M19+M20+M21+M22+M23+M24</f>
        <v>-205.70000000000002</v>
      </c>
      <c r="N17" s="27">
        <f>N18+N19+N20+N21+N22+N23+N24</f>
        <v>-209.6</v>
      </c>
      <c r="O17" s="22">
        <f>SUM(L17:N17)</f>
        <v>-619.80000000000007</v>
      </c>
      <c r="P17" s="27">
        <f>P18+P19+P20+P21+P22+P23+P24</f>
        <v>-230.8</v>
      </c>
      <c r="Q17" s="27">
        <f>Q18+Q19+Q20+Q21+Q22+Q23+Q24</f>
        <v>-230.60000000000002</v>
      </c>
      <c r="R17" s="27">
        <f>R18+R19+R20+R21+R22+R23+R24</f>
        <v>-258.69999999999993</v>
      </c>
      <c r="S17" s="22">
        <f>P17+Q17+R17</f>
        <v>-720.09999999999991</v>
      </c>
      <c r="T17" s="22">
        <f>G17+K17+O17+S17</f>
        <v>-2648.7</v>
      </c>
    </row>
    <row r="18" spans="2:20" x14ac:dyDescent="0.25">
      <c r="B18" s="16"/>
      <c r="C18" s="2" t="s">
        <v>30</v>
      </c>
      <c r="D18" s="28">
        <v>-207.2</v>
      </c>
      <c r="E18" s="28">
        <v>-195.1</v>
      </c>
      <c r="F18" s="28">
        <v>-221.8</v>
      </c>
      <c r="G18" s="24">
        <f>SUM(D18:F18)</f>
        <v>-624.09999999999991</v>
      </c>
      <c r="H18" s="28">
        <v>-213.6</v>
      </c>
      <c r="I18" s="28">
        <v>-213.6</v>
      </c>
      <c r="J18" s="28">
        <v>-193.7</v>
      </c>
      <c r="K18" s="24">
        <f>SUM(H18:J18)</f>
        <v>-620.9</v>
      </c>
      <c r="L18" s="28">
        <v>-194.3</v>
      </c>
      <c r="M18" s="28">
        <v>-198.8</v>
      </c>
      <c r="N18" s="28">
        <v>-200.2</v>
      </c>
      <c r="O18" s="24">
        <f>SUM(L18:N18)</f>
        <v>-593.29999999999995</v>
      </c>
      <c r="P18" s="28">
        <v>-218.7</v>
      </c>
      <c r="Q18" s="28">
        <v>-219.2</v>
      </c>
      <c r="R18" s="28">
        <v>-239.5</v>
      </c>
      <c r="S18" s="24">
        <f>P18+Q18+R18</f>
        <v>-677.4</v>
      </c>
      <c r="T18" s="24">
        <f>G18+K18+O18+S18</f>
        <v>-2515.6999999999998</v>
      </c>
    </row>
    <row r="19" spans="2:20" x14ac:dyDescent="0.25">
      <c r="B19" s="5"/>
      <c r="C19" s="2" t="s">
        <v>26</v>
      </c>
      <c r="D19" s="25">
        <v>-1.7</v>
      </c>
      <c r="E19" s="25">
        <v>-1.7</v>
      </c>
      <c r="F19" s="25">
        <v>-1.5</v>
      </c>
      <c r="G19" s="24">
        <f t="shared" ref="G19:G24" si="6">SUM(D19:F19)</f>
        <v>-4.9000000000000004</v>
      </c>
      <c r="H19" s="28">
        <v>-1.6</v>
      </c>
      <c r="I19" s="28">
        <v>-1.5</v>
      </c>
      <c r="J19" s="28">
        <v>-1.8</v>
      </c>
      <c r="K19" s="24">
        <f t="shared" ref="K19:K24" si="7">SUM(H19:J19)</f>
        <v>-4.9000000000000004</v>
      </c>
      <c r="L19" s="28">
        <v>-3.3</v>
      </c>
      <c r="M19" s="28">
        <v>0.2</v>
      </c>
      <c r="N19" s="28">
        <v>-1.4</v>
      </c>
      <c r="O19" s="24">
        <f t="shared" ref="O19:O24" si="8">SUM(L19:N19)</f>
        <v>-4.5</v>
      </c>
      <c r="P19" s="28">
        <v>-1.5</v>
      </c>
      <c r="Q19" s="28">
        <v>-1.4</v>
      </c>
      <c r="R19" s="28">
        <v>-6.7</v>
      </c>
      <c r="S19" s="24">
        <f t="shared" ref="S19:S24" si="9">P19+Q19+R19</f>
        <v>-9.6</v>
      </c>
      <c r="T19" s="24">
        <f t="shared" ref="T19:T24" si="10">G19+K19+O19+S19</f>
        <v>-23.9</v>
      </c>
    </row>
    <row r="20" spans="2:20" x14ac:dyDescent="0.25">
      <c r="B20" s="5"/>
      <c r="C20" s="2" t="s">
        <v>48</v>
      </c>
      <c r="D20" s="25">
        <v>-2.8</v>
      </c>
      <c r="E20" s="25">
        <v>-3.1</v>
      </c>
      <c r="F20" s="25">
        <v>-2.9</v>
      </c>
      <c r="G20" s="24">
        <f t="shared" si="6"/>
        <v>-8.8000000000000007</v>
      </c>
      <c r="H20" s="28">
        <v>-4.0999999999999996</v>
      </c>
      <c r="I20" s="28">
        <v>-3.2</v>
      </c>
      <c r="J20" s="28">
        <v>-3.2</v>
      </c>
      <c r="K20" s="24">
        <f t="shared" si="7"/>
        <v>-10.5</v>
      </c>
      <c r="L20" s="28">
        <v>-2.5</v>
      </c>
      <c r="M20" s="28">
        <v>-2.7</v>
      </c>
      <c r="N20" s="28">
        <v>-2.9</v>
      </c>
      <c r="O20" s="24">
        <f t="shared" si="8"/>
        <v>-8.1</v>
      </c>
      <c r="P20" s="28">
        <v>-4.3</v>
      </c>
      <c r="Q20" s="28">
        <v>-3.4</v>
      </c>
      <c r="R20" s="28">
        <v>-5.6</v>
      </c>
      <c r="S20" s="24">
        <f t="shared" si="9"/>
        <v>-13.299999999999999</v>
      </c>
      <c r="T20" s="24">
        <f t="shared" si="10"/>
        <v>-40.699999999999996</v>
      </c>
    </row>
    <row r="21" spans="2:20" x14ac:dyDescent="0.25">
      <c r="B21" s="5"/>
      <c r="C21" s="2" t="s">
        <v>49</v>
      </c>
      <c r="D21" s="25">
        <v>-3.7</v>
      </c>
      <c r="E21" s="25">
        <v>-4</v>
      </c>
      <c r="F21" s="25">
        <v>-4.9000000000000004</v>
      </c>
      <c r="G21" s="24">
        <f t="shared" si="6"/>
        <v>-12.600000000000001</v>
      </c>
      <c r="H21" s="28">
        <v>-5.0999999999999996</v>
      </c>
      <c r="I21" s="28">
        <v>-4.8</v>
      </c>
      <c r="J21" s="28">
        <v>-5.2</v>
      </c>
      <c r="K21" s="24">
        <f t="shared" si="7"/>
        <v>-15.099999999999998</v>
      </c>
      <c r="L21" s="28">
        <v>-3.4</v>
      </c>
      <c r="M21" s="28">
        <v>-3.5</v>
      </c>
      <c r="N21" s="28">
        <v>-4.0999999999999996</v>
      </c>
      <c r="O21" s="24">
        <f t="shared" si="8"/>
        <v>-11</v>
      </c>
      <c r="P21" s="28">
        <v>-5.0999999999999996</v>
      </c>
      <c r="Q21" s="28">
        <v>-5.3</v>
      </c>
      <c r="R21" s="28">
        <v>-5.5</v>
      </c>
      <c r="S21" s="24">
        <f t="shared" si="9"/>
        <v>-15.899999999999999</v>
      </c>
      <c r="T21" s="24">
        <f t="shared" si="10"/>
        <v>-54.6</v>
      </c>
    </row>
    <row r="22" spans="2:20" x14ac:dyDescent="0.25">
      <c r="B22" s="5"/>
      <c r="C22" s="2" t="s">
        <v>50</v>
      </c>
      <c r="D22" s="25">
        <v>-0.6</v>
      </c>
      <c r="E22" s="25">
        <v>-0.5</v>
      </c>
      <c r="F22" s="25">
        <v>-0.9</v>
      </c>
      <c r="G22" s="24">
        <f t="shared" si="6"/>
        <v>-2</v>
      </c>
      <c r="H22" s="28">
        <v>-0.8</v>
      </c>
      <c r="I22" s="28">
        <v>-0.7</v>
      </c>
      <c r="J22" s="28">
        <v>-0.9</v>
      </c>
      <c r="K22" s="24">
        <f t="shared" si="7"/>
        <v>-2.4</v>
      </c>
      <c r="L22" s="28">
        <v>-0.6</v>
      </c>
      <c r="M22" s="28">
        <v>-0.4</v>
      </c>
      <c r="N22" s="28">
        <v>-0.6</v>
      </c>
      <c r="O22" s="24">
        <f t="shared" si="8"/>
        <v>-1.6</v>
      </c>
      <c r="P22" s="28">
        <v>-0.8</v>
      </c>
      <c r="Q22" s="28">
        <v>-0.8</v>
      </c>
      <c r="R22" s="28">
        <v>-1</v>
      </c>
      <c r="S22" s="24">
        <f t="shared" si="9"/>
        <v>-2.6</v>
      </c>
      <c r="T22" s="24">
        <f t="shared" si="10"/>
        <v>-8.6</v>
      </c>
    </row>
    <row r="23" spans="2:20" ht="30" x14ac:dyDescent="0.25">
      <c r="B23" s="5"/>
      <c r="C23" s="17" t="s">
        <v>51</v>
      </c>
      <c r="D23" s="25">
        <v>-0.4</v>
      </c>
      <c r="E23" s="25">
        <v>-0.4</v>
      </c>
      <c r="F23" s="25">
        <v>-0.5</v>
      </c>
      <c r="G23" s="24">
        <f t="shared" si="6"/>
        <v>-1.3</v>
      </c>
      <c r="H23" s="28">
        <v>-0.4</v>
      </c>
      <c r="I23" s="28">
        <v>-0.4</v>
      </c>
      <c r="J23" s="28">
        <v>-0.5</v>
      </c>
      <c r="K23" s="24">
        <f t="shared" si="7"/>
        <v>-1.3</v>
      </c>
      <c r="L23" s="28">
        <v>-0.4</v>
      </c>
      <c r="M23" s="28">
        <v>-0.5</v>
      </c>
      <c r="N23" s="28">
        <v>-0.4</v>
      </c>
      <c r="O23" s="24">
        <f t="shared" si="8"/>
        <v>-1.3</v>
      </c>
      <c r="P23" s="28">
        <v>-0.4</v>
      </c>
      <c r="Q23" s="28">
        <v>-0.5</v>
      </c>
      <c r="R23" s="28">
        <v>-0.4</v>
      </c>
      <c r="S23" s="24">
        <f t="shared" si="9"/>
        <v>-1.3</v>
      </c>
      <c r="T23" s="24">
        <f t="shared" si="10"/>
        <v>-5.2</v>
      </c>
    </row>
    <row r="24" spans="2:20" ht="30" x14ac:dyDescent="0.25">
      <c r="B24" s="6"/>
      <c r="C24" s="17" t="s">
        <v>42</v>
      </c>
      <c r="D24" s="25">
        <v>0</v>
      </c>
      <c r="E24" s="25">
        <v>0</v>
      </c>
      <c r="F24" s="25">
        <v>0</v>
      </c>
      <c r="G24" s="24">
        <f t="shared" si="6"/>
        <v>0</v>
      </c>
      <c r="H24" s="28">
        <v>0</v>
      </c>
      <c r="I24" s="28">
        <v>0</v>
      </c>
      <c r="J24" s="28">
        <v>0</v>
      </c>
      <c r="K24" s="24">
        <f t="shared" si="7"/>
        <v>0</v>
      </c>
      <c r="L24" s="28">
        <v>0</v>
      </c>
      <c r="M24" s="28">
        <v>0</v>
      </c>
      <c r="N24" s="28">
        <v>0</v>
      </c>
      <c r="O24" s="24">
        <f t="shared" si="8"/>
        <v>0</v>
      </c>
      <c r="P24" s="28">
        <v>0</v>
      </c>
      <c r="Q24" s="28">
        <v>0</v>
      </c>
      <c r="R24" s="28">
        <v>0</v>
      </c>
      <c r="S24" s="24">
        <f t="shared" si="9"/>
        <v>0</v>
      </c>
      <c r="T24" s="24">
        <f t="shared" si="10"/>
        <v>0</v>
      </c>
    </row>
    <row r="25" spans="2:20" x14ac:dyDescent="0.25">
      <c r="P25" s="7"/>
      <c r="R25" s="7"/>
    </row>
    <row r="26" spans="2:20" x14ac:dyDescent="0.25">
      <c r="C26" t="s">
        <v>13</v>
      </c>
      <c r="R26" s="7"/>
    </row>
    <row r="27" spans="2:20" x14ac:dyDescent="0.25">
      <c r="C27" t="s">
        <v>12</v>
      </c>
    </row>
    <row r="29" spans="2:20" x14ac:dyDescent="0.25">
      <c r="C29" t="s">
        <v>14</v>
      </c>
    </row>
    <row r="30" spans="2:20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34"/>
  <sheetViews>
    <sheetView topLeftCell="B1" zoomScale="90" zoomScaleNormal="90" workbookViewId="0">
      <selection activeCell="R20" sqref="R20"/>
    </sheetView>
  </sheetViews>
  <sheetFormatPr defaultRowHeight="15" x14ac:dyDescent="0.25"/>
  <cols>
    <col min="1" max="1" width="3.140625" customWidth="1"/>
    <col min="2" max="2" width="5.42578125" customWidth="1"/>
    <col min="3" max="3" width="43.5703125" customWidth="1"/>
    <col min="4" max="4" width="13.85546875" bestFit="1" customWidth="1"/>
    <col min="5" max="5" width="14.85546875" customWidth="1"/>
    <col min="6" max="6" width="12.42578125" customWidth="1"/>
    <col min="7" max="7" width="9.5703125" customWidth="1"/>
    <col min="8" max="8" width="11.42578125" customWidth="1"/>
    <col min="9" max="9" width="11.140625" customWidth="1"/>
    <col min="10" max="10" width="11.85546875" customWidth="1"/>
    <col min="11" max="11" width="10.42578125" customWidth="1"/>
    <col min="12" max="12" width="10.85546875" customWidth="1"/>
    <col min="13" max="13" width="12.85546875" customWidth="1"/>
    <col min="14" max="14" width="16.5703125" customWidth="1"/>
    <col min="15" max="15" width="11.85546875" customWidth="1"/>
    <col min="16" max="16" width="15.85546875" customWidth="1"/>
    <col min="17" max="17" width="16.42578125" customWidth="1"/>
    <col min="18" max="18" width="16.85546875" customWidth="1"/>
    <col min="19" max="19" width="11.85546875" customWidth="1"/>
    <col min="20" max="20" width="12.42578125" customWidth="1"/>
  </cols>
  <sheetData>
    <row r="2" spans="1:20" ht="15.75" x14ac:dyDescent="0.25">
      <c r="C2" s="12" t="s">
        <v>4</v>
      </c>
    </row>
    <row r="3" spans="1:20" ht="15.75" x14ac:dyDescent="0.25">
      <c r="C3" s="12" t="s">
        <v>7</v>
      </c>
    </row>
    <row r="5" spans="1:20" x14ac:dyDescent="0.25">
      <c r="C5" t="s">
        <v>27</v>
      </c>
      <c r="D5" s="35">
        <v>45107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s="37" t="s">
        <v>71</v>
      </c>
      <c r="D6" s="35">
        <v>45077</v>
      </c>
    </row>
    <row r="8" spans="1:20" x14ac:dyDescent="0.25">
      <c r="C8" t="s">
        <v>19</v>
      </c>
    </row>
    <row r="9" spans="1:20" ht="29.25" customHeight="1" x14ac:dyDescent="0.25">
      <c r="B9" s="11"/>
      <c r="C9" s="14" t="s">
        <v>32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0" x14ac:dyDescent="0.25">
      <c r="B10" s="1" t="s">
        <v>0</v>
      </c>
      <c r="C10" s="1" t="s">
        <v>33</v>
      </c>
      <c r="D10" s="13">
        <f t="shared" ref="D10:T10" si="0">D11+D20</f>
        <v>5.1999999999999886</v>
      </c>
      <c r="E10" s="13">
        <f t="shared" si="0"/>
        <v>16.899999999999977</v>
      </c>
      <c r="F10" s="13">
        <f t="shared" si="0"/>
        <v>78.5</v>
      </c>
      <c r="G10" s="22">
        <f t="shared" si="0"/>
        <v>100.59999999999991</v>
      </c>
      <c r="H10" s="13">
        <f t="shared" si="0"/>
        <v>46.999999999999943</v>
      </c>
      <c r="I10" s="13">
        <f t="shared" si="0"/>
        <v>0.20000000000004547</v>
      </c>
      <c r="J10" s="13">
        <f t="shared" si="0"/>
        <v>37.900000000000034</v>
      </c>
      <c r="K10" s="22">
        <f t="shared" si="0"/>
        <v>85.100000000000023</v>
      </c>
      <c r="L10" s="13">
        <f t="shared" si="0"/>
        <v>4.5</v>
      </c>
      <c r="M10" s="27">
        <f t="shared" si="0"/>
        <v>-26.700000000000017</v>
      </c>
      <c r="N10" s="27">
        <f t="shared" si="0"/>
        <v>1.4000000000000341</v>
      </c>
      <c r="O10" s="22">
        <f t="shared" si="0"/>
        <v>-20.799999999999955</v>
      </c>
      <c r="P10" s="13">
        <f t="shared" si="0"/>
        <v>32.600000000000023</v>
      </c>
      <c r="Q10" s="13">
        <f t="shared" si="0"/>
        <v>-40.199999999999932</v>
      </c>
      <c r="R10" s="13">
        <f t="shared" si="0"/>
        <v>-20.700000000000045</v>
      </c>
      <c r="S10" s="22">
        <f t="shared" si="0"/>
        <v>-28.299999999999955</v>
      </c>
      <c r="T10" s="22">
        <f t="shared" si="0"/>
        <v>136.599999999999</v>
      </c>
    </row>
    <row r="11" spans="1:20" x14ac:dyDescent="0.25">
      <c r="B11" s="4">
        <v>1</v>
      </c>
      <c r="C11" s="1" t="s">
        <v>20</v>
      </c>
      <c r="D11" s="13">
        <f t="shared" ref="D11:T11" si="1">D12+D15+D16+D17+D18+D19</f>
        <v>245</v>
      </c>
      <c r="E11" s="13">
        <f t="shared" si="1"/>
        <v>251.19999999999996</v>
      </c>
      <c r="F11" s="13">
        <f t="shared" si="1"/>
        <v>337.7</v>
      </c>
      <c r="G11" s="22">
        <f>SUM(D11:F11)</f>
        <v>833.89999999999986</v>
      </c>
      <c r="H11" s="13">
        <f t="shared" si="1"/>
        <v>298.49999999999994</v>
      </c>
      <c r="I11" s="13">
        <f t="shared" si="1"/>
        <v>261.8</v>
      </c>
      <c r="J11" s="13">
        <f t="shared" si="1"/>
        <v>300.60000000000002</v>
      </c>
      <c r="K11" s="22">
        <f>SUM(H11:J11)</f>
        <v>860.9</v>
      </c>
      <c r="L11" s="13">
        <f t="shared" si="1"/>
        <v>241</v>
      </c>
      <c r="M11" s="27">
        <f t="shared" si="1"/>
        <v>230.20000000000002</v>
      </c>
      <c r="N11" s="27">
        <f t="shared" si="1"/>
        <v>281.10000000000002</v>
      </c>
      <c r="O11" s="22">
        <f>SUM(L11:N11)</f>
        <v>752.30000000000007</v>
      </c>
      <c r="P11" s="27">
        <f t="shared" si="1"/>
        <v>307.49999999999994</v>
      </c>
      <c r="Q11" s="13">
        <f t="shared" si="1"/>
        <v>259.39999999999998</v>
      </c>
      <c r="R11" s="27">
        <f t="shared" si="1"/>
        <v>354.9</v>
      </c>
      <c r="S11" s="22">
        <f>P11+Q11+R11</f>
        <v>921.79999999999984</v>
      </c>
      <c r="T11" s="22">
        <f t="shared" si="1"/>
        <v>3368.8999999999992</v>
      </c>
    </row>
    <row r="12" spans="1:20" x14ac:dyDescent="0.25">
      <c r="B12" s="5"/>
      <c r="C12" s="2" t="s">
        <v>29</v>
      </c>
      <c r="D12" s="25">
        <f>D13+D14</f>
        <v>118</v>
      </c>
      <c r="E12" s="25">
        <f>E13+E14</f>
        <v>117.39999999999999</v>
      </c>
      <c r="F12" s="25">
        <f>F13+F14</f>
        <v>171.2</v>
      </c>
      <c r="G12" s="23">
        <f>SUM(D12:F12)</f>
        <v>406.59999999999997</v>
      </c>
      <c r="H12" s="25">
        <f>H13+H14</f>
        <v>136</v>
      </c>
      <c r="I12" s="25">
        <f>I13+I14</f>
        <v>124.69999999999999</v>
      </c>
      <c r="J12" s="25">
        <v>132.4</v>
      </c>
      <c r="K12" s="23">
        <f>SUM(H12:J12)</f>
        <v>393.1</v>
      </c>
      <c r="L12" s="9">
        <f>L13+L14</f>
        <v>129.4</v>
      </c>
      <c r="M12" s="25">
        <f>M13+M14</f>
        <v>124.8</v>
      </c>
      <c r="N12" s="25">
        <f>N13+N14</f>
        <v>128.80000000000001</v>
      </c>
      <c r="O12" s="23">
        <f>SUM(L12:N12)</f>
        <v>383</v>
      </c>
      <c r="P12" s="25">
        <f>P13+P14</f>
        <v>155.19999999999999</v>
      </c>
      <c r="Q12" s="9">
        <f>Q13+Q14</f>
        <v>128.4</v>
      </c>
      <c r="R12" s="25">
        <f>R13+R14</f>
        <v>149.4</v>
      </c>
      <c r="S12" s="23">
        <f>P12+Q12+R12</f>
        <v>433</v>
      </c>
      <c r="T12" s="23">
        <f>T13+T14</f>
        <v>1615.6999999999998</v>
      </c>
    </row>
    <row r="13" spans="1:20" x14ac:dyDescent="0.25">
      <c r="A13" s="7"/>
      <c r="B13" s="5"/>
      <c r="C13" s="8" t="s">
        <v>35</v>
      </c>
      <c r="D13" s="25">
        <v>116.4</v>
      </c>
      <c r="E13" s="25">
        <v>116.3</v>
      </c>
      <c r="F13" s="25">
        <v>137.1</v>
      </c>
      <c r="G13" s="23">
        <f t="shared" ref="G13:G19" si="2">SUM(D13:F13)</f>
        <v>369.79999999999995</v>
      </c>
      <c r="H13" s="25">
        <v>133.80000000000001</v>
      </c>
      <c r="I13" s="25">
        <v>124.1</v>
      </c>
      <c r="J13" s="25">
        <v>129.6</v>
      </c>
      <c r="K13" s="23">
        <f t="shared" ref="K13:K19" si="3">SUM(H13:J13)</f>
        <v>387.5</v>
      </c>
      <c r="L13" s="25">
        <v>127.6</v>
      </c>
      <c r="M13" s="25">
        <v>123</v>
      </c>
      <c r="N13" s="25">
        <v>127.2</v>
      </c>
      <c r="O13" s="23">
        <f>SUM(L13:N13)</f>
        <v>377.8</v>
      </c>
      <c r="P13" s="25">
        <v>128</v>
      </c>
      <c r="Q13" s="25">
        <v>127</v>
      </c>
      <c r="R13" s="25">
        <v>147.80000000000001</v>
      </c>
      <c r="S13" s="23">
        <f>P13+Q13+R13</f>
        <v>402.8</v>
      </c>
      <c r="T13" s="23">
        <f>G13+K13+O13+S13</f>
        <v>1537.8999999999999</v>
      </c>
    </row>
    <row r="14" spans="1:20" x14ac:dyDescent="0.25">
      <c r="A14" s="7"/>
      <c r="B14" s="5"/>
      <c r="C14" s="8" t="s">
        <v>38</v>
      </c>
      <c r="D14" s="25">
        <v>1.6</v>
      </c>
      <c r="E14" s="25">
        <v>1.1000000000000001</v>
      </c>
      <c r="F14" s="25">
        <v>34.1</v>
      </c>
      <c r="G14" s="23">
        <f t="shared" si="2"/>
        <v>36.800000000000004</v>
      </c>
      <c r="H14" s="25">
        <v>2.2000000000000002</v>
      </c>
      <c r="I14" s="25">
        <v>0.6</v>
      </c>
      <c r="J14" s="25">
        <v>2.8</v>
      </c>
      <c r="K14" s="23">
        <f t="shared" si="3"/>
        <v>5.6</v>
      </c>
      <c r="L14" s="25">
        <v>1.8</v>
      </c>
      <c r="M14" s="25">
        <v>1.8</v>
      </c>
      <c r="N14" s="25">
        <v>1.6</v>
      </c>
      <c r="O14" s="23">
        <f t="shared" ref="O14:O19" si="4">SUM(L14:N14)</f>
        <v>5.2</v>
      </c>
      <c r="P14" s="25">
        <v>27.2</v>
      </c>
      <c r="Q14" s="25">
        <v>1.4</v>
      </c>
      <c r="R14" s="25">
        <v>1.6</v>
      </c>
      <c r="S14" s="23">
        <f t="shared" ref="S14:S19" si="5">P14+Q14+R14</f>
        <v>30.2</v>
      </c>
      <c r="T14" s="23">
        <f t="shared" ref="T14:T19" si="6">G14+K14+O14+S14</f>
        <v>77.800000000000011</v>
      </c>
    </row>
    <row r="15" spans="1:20" x14ac:dyDescent="0.25">
      <c r="A15" s="7"/>
      <c r="B15" s="5"/>
      <c r="C15" s="3" t="s">
        <v>21</v>
      </c>
      <c r="D15" s="25">
        <v>55.9</v>
      </c>
      <c r="E15" s="25">
        <v>50.9</v>
      </c>
      <c r="F15" s="25">
        <v>60.7</v>
      </c>
      <c r="G15" s="23">
        <f t="shared" si="2"/>
        <v>167.5</v>
      </c>
      <c r="H15" s="25">
        <v>63.7</v>
      </c>
      <c r="I15" s="25">
        <v>62.5</v>
      </c>
      <c r="J15" s="25">
        <v>56.3</v>
      </c>
      <c r="K15" s="23">
        <f t="shared" si="3"/>
        <v>182.5</v>
      </c>
      <c r="L15" s="25">
        <v>53</v>
      </c>
      <c r="M15" s="25">
        <v>56.7</v>
      </c>
      <c r="N15" s="25">
        <v>61.8</v>
      </c>
      <c r="O15" s="23">
        <f t="shared" si="4"/>
        <v>171.5</v>
      </c>
      <c r="P15" s="25">
        <v>65.099999999999994</v>
      </c>
      <c r="Q15" s="25">
        <v>63.6</v>
      </c>
      <c r="R15" s="25">
        <v>72.5</v>
      </c>
      <c r="S15" s="23">
        <f t="shared" si="5"/>
        <v>201.2</v>
      </c>
      <c r="T15" s="23">
        <f t="shared" si="6"/>
        <v>722.7</v>
      </c>
    </row>
    <row r="16" spans="1:20" x14ac:dyDescent="0.25">
      <c r="A16" s="7"/>
      <c r="B16" s="5"/>
      <c r="C16" s="3" t="s">
        <v>22</v>
      </c>
      <c r="D16" s="25">
        <v>68.5</v>
      </c>
      <c r="E16" s="25">
        <v>82.3</v>
      </c>
      <c r="F16" s="25">
        <v>101.5</v>
      </c>
      <c r="G16" s="23">
        <f t="shared" si="2"/>
        <v>252.3</v>
      </c>
      <c r="H16" s="25">
        <v>97.6</v>
      </c>
      <c r="I16" s="25">
        <v>72.8</v>
      </c>
      <c r="J16" s="25">
        <v>94.4</v>
      </c>
      <c r="K16" s="23">
        <f t="shared" si="3"/>
        <v>264.79999999999995</v>
      </c>
      <c r="L16" s="25">
        <v>56.9</v>
      </c>
      <c r="M16" s="25">
        <v>46.8</v>
      </c>
      <c r="N16" s="25">
        <v>82.4</v>
      </c>
      <c r="O16" s="23">
        <f t="shared" si="4"/>
        <v>186.1</v>
      </c>
      <c r="P16" s="25">
        <v>83.8</v>
      </c>
      <c r="Q16" s="25">
        <v>64.900000000000006</v>
      </c>
      <c r="R16" s="25">
        <v>125.5</v>
      </c>
      <c r="S16" s="23">
        <f t="shared" si="5"/>
        <v>274.2</v>
      </c>
      <c r="T16" s="23">
        <f t="shared" si="6"/>
        <v>977.39999999999986</v>
      </c>
    </row>
    <row r="17" spans="1:20" x14ac:dyDescent="0.25">
      <c r="A17" s="7"/>
      <c r="B17" s="5"/>
      <c r="C17" s="3" t="s">
        <v>23</v>
      </c>
      <c r="D17" s="25">
        <v>2.6</v>
      </c>
      <c r="E17" s="25">
        <v>0.6</v>
      </c>
      <c r="F17" s="25">
        <v>4.3</v>
      </c>
      <c r="G17" s="23">
        <f t="shared" si="2"/>
        <v>7.5</v>
      </c>
      <c r="H17" s="25">
        <v>1.2</v>
      </c>
      <c r="I17" s="25">
        <v>1.2</v>
      </c>
      <c r="J17" s="25">
        <v>6.4</v>
      </c>
      <c r="K17" s="23">
        <f t="shared" si="3"/>
        <v>8.8000000000000007</v>
      </c>
      <c r="L17" s="25">
        <v>1.1000000000000001</v>
      </c>
      <c r="M17" s="25">
        <v>1.8</v>
      </c>
      <c r="N17" s="25">
        <v>5.0999999999999996</v>
      </c>
      <c r="O17" s="23">
        <f t="shared" si="4"/>
        <v>8</v>
      </c>
      <c r="P17" s="25">
        <v>3.4</v>
      </c>
      <c r="Q17" s="25">
        <v>2.2000000000000002</v>
      </c>
      <c r="R17" s="25">
        <v>6.2</v>
      </c>
      <c r="S17" s="23">
        <f t="shared" si="5"/>
        <v>11.8</v>
      </c>
      <c r="T17" s="23">
        <f t="shared" si="6"/>
        <v>36.1</v>
      </c>
    </row>
    <row r="18" spans="1:20" x14ac:dyDescent="0.25">
      <c r="A18" s="7"/>
      <c r="B18" s="5"/>
      <c r="C18" s="3" t="s">
        <v>25</v>
      </c>
      <c r="D18" s="25">
        <v>0</v>
      </c>
      <c r="E18" s="25">
        <v>0</v>
      </c>
      <c r="F18" s="25">
        <v>0</v>
      </c>
      <c r="G18" s="23">
        <f t="shared" si="2"/>
        <v>0</v>
      </c>
      <c r="H18" s="25">
        <v>0</v>
      </c>
      <c r="I18" s="25">
        <v>0.5</v>
      </c>
      <c r="J18" s="25">
        <v>10</v>
      </c>
      <c r="K18" s="23">
        <f t="shared" si="3"/>
        <v>10.5</v>
      </c>
      <c r="L18" s="25">
        <v>1.7</v>
      </c>
      <c r="M18" s="25">
        <v>0</v>
      </c>
      <c r="N18" s="25">
        <v>1.7</v>
      </c>
      <c r="O18" s="23">
        <f t="shared" si="4"/>
        <v>3.4</v>
      </c>
      <c r="P18" s="25">
        <v>0</v>
      </c>
      <c r="Q18" s="25">
        <v>0.3</v>
      </c>
      <c r="R18" s="25">
        <v>-0.3</v>
      </c>
      <c r="S18" s="23">
        <f t="shared" si="5"/>
        <v>0</v>
      </c>
      <c r="T18" s="23">
        <f t="shared" si="6"/>
        <v>13.9</v>
      </c>
    </row>
    <row r="19" spans="1:20" ht="60" x14ac:dyDescent="0.25">
      <c r="A19" s="18"/>
      <c r="B19" s="6"/>
      <c r="C19" s="3" t="s">
        <v>41</v>
      </c>
      <c r="D19" s="25">
        <v>0</v>
      </c>
      <c r="E19" s="25">
        <v>0</v>
      </c>
      <c r="F19" s="25">
        <v>0</v>
      </c>
      <c r="G19" s="23">
        <f t="shared" si="2"/>
        <v>0</v>
      </c>
      <c r="H19" s="25">
        <v>0</v>
      </c>
      <c r="I19" s="25">
        <v>0.1</v>
      </c>
      <c r="J19" s="25">
        <v>1.1000000000000001</v>
      </c>
      <c r="K19" s="23">
        <f t="shared" si="3"/>
        <v>1.2000000000000002</v>
      </c>
      <c r="L19" s="25">
        <v>-1.1000000000000001</v>
      </c>
      <c r="M19" s="25">
        <v>0.1</v>
      </c>
      <c r="N19" s="25">
        <v>1.3</v>
      </c>
      <c r="O19" s="23">
        <f t="shared" si="4"/>
        <v>0.30000000000000004</v>
      </c>
      <c r="P19" s="25">
        <v>0</v>
      </c>
      <c r="Q19" s="25">
        <v>0</v>
      </c>
      <c r="R19" s="25">
        <v>1.6</v>
      </c>
      <c r="S19" s="23">
        <f t="shared" si="5"/>
        <v>1.6</v>
      </c>
      <c r="T19" s="23">
        <f t="shared" si="6"/>
        <v>3.1000000000000005</v>
      </c>
    </row>
    <row r="20" spans="1:20" x14ac:dyDescent="0.25">
      <c r="B20" s="4">
        <v>2</v>
      </c>
      <c r="C20" s="1" t="s">
        <v>47</v>
      </c>
      <c r="D20" s="27">
        <f t="shared" ref="D20:T20" si="7">D21+D22+D23+D24+D25+D26+D27</f>
        <v>-239.8</v>
      </c>
      <c r="E20" s="27">
        <f t="shared" si="7"/>
        <v>-234.29999999999998</v>
      </c>
      <c r="F20" s="27">
        <f t="shared" si="7"/>
        <v>-259.2</v>
      </c>
      <c r="G20" s="22">
        <f>SUM(D20:F20)</f>
        <v>-733.3</v>
      </c>
      <c r="H20" s="27">
        <f t="shared" si="7"/>
        <v>-251.5</v>
      </c>
      <c r="I20" s="27">
        <f t="shared" si="7"/>
        <v>-261.59999999999997</v>
      </c>
      <c r="J20" s="27">
        <f t="shared" si="7"/>
        <v>-262.7</v>
      </c>
      <c r="K20" s="22">
        <f>SUM(H20:J20)</f>
        <v>-775.8</v>
      </c>
      <c r="L20" s="27">
        <f t="shared" si="7"/>
        <v>-236.5</v>
      </c>
      <c r="M20" s="27">
        <f t="shared" si="7"/>
        <v>-256.90000000000003</v>
      </c>
      <c r="N20" s="27">
        <f t="shared" si="7"/>
        <v>-279.7</v>
      </c>
      <c r="O20" s="22">
        <f>SUM(L20:N20)</f>
        <v>-773.1</v>
      </c>
      <c r="P20" s="27">
        <f t="shared" si="7"/>
        <v>-274.89999999999992</v>
      </c>
      <c r="Q20" s="27">
        <f t="shared" si="7"/>
        <v>-299.59999999999991</v>
      </c>
      <c r="R20" s="27">
        <f t="shared" si="7"/>
        <v>-375.6</v>
      </c>
      <c r="S20" s="22">
        <f>P20+Q20+R20</f>
        <v>-950.0999999999998</v>
      </c>
      <c r="T20" s="22">
        <f t="shared" si="7"/>
        <v>-3232.3</v>
      </c>
    </row>
    <row r="21" spans="1:20" x14ac:dyDescent="0.25">
      <c r="B21" s="5"/>
      <c r="C21" s="2" t="s">
        <v>48</v>
      </c>
      <c r="D21" s="25">
        <v>-120.6</v>
      </c>
      <c r="E21" s="25">
        <v>-118.9</v>
      </c>
      <c r="F21" s="25">
        <v>-127.2</v>
      </c>
      <c r="G21" s="23">
        <f>SUM(D21:F21)</f>
        <v>-366.7</v>
      </c>
      <c r="H21" s="25">
        <v>-131.80000000000001</v>
      </c>
      <c r="I21" s="25">
        <v>-131.1</v>
      </c>
      <c r="J21" s="25">
        <v>-137.80000000000001</v>
      </c>
      <c r="K21" s="23">
        <f>SUM(H21:J21)</f>
        <v>-400.7</v>
      </c>
      <c r="L21" s="25">
        <v>-127.3</v>
      </c>
      <c r="M21" s="25">
        <v>-126.7</v>
      </c>
      <c r="N21" s="25">
        <v>-132.19999999999999</v>
      </c>
      <c r="O21" s="23">
        <f>SUM(L21:N21)</f>
        <v>-386.2</v>
      </c>
      <c r="P21" s="25">
        <v>-132.1</v>
      </c>
      <c r="Q21" s="25">
        <v>-145.19999999999999</v>
      </c>
      <c r="R21" s="25">
        <v>-168.8</v>
      </c>
      <c r="S21" s="23">
        <f>P21+Q21+R21</f>
        <v>-446.09999999999997</v>
      </c>
      <c r="T21" s="23">
        <f>G21+K21+O21+S21</f>
        <v>-1599.6999999999998</v>
      </c>
    </row>
    <row r="22" spans="1:20" x14ac:dyDescent="0.25">
      <c r="B22" s="5"/>
      <c r="C22" s="2" t="s">
        <v>49</v>
      </c>
      <c r="D22" s="25">
        <v>-68.2</v>
      </c>
      <c r="E22" s="25">
        <v>-62.4</v>
      </c>
      <c r="F22" s="25">
        <v>-70.7</v>
      </c>
      <c r="G22" s="23">
        <f t="shared" ref="G22:G27" si="8">SUM(D22:F22)</f>
        <v>-201.3</v>
      </c>
      <c r="H22" s="25">
        <v>-65.099999999999994</v>
      </c>
      <c r="I22" s="25">
        <v>-71.5</v>
      </c>
      <c r="J22" s="25">
        <v>-64.900000000000006</v>
      </c>
      <c r="K22" s="23">
        <f t="shared" ref="K22:K27" si="9">SUM(H22:J22)</f>
        <v>-201.5</v>
      </c>
      <c r="L22" s="25">
        <v>-54.6</v>
      </c>
      <c r="M22" s="25">
        <v>-70.400000000000006</v>
      </c>
      <c r="N22" s="25">
        <v>-77.3</v>
      </c>
      <c r="O22" s="23">
        <f t="shared" ref="O22:O27" si="10">SUM(L22:N22)</f>
        <v>-202.3</v>
      </c>
      <c r="P22" s="25">
        <v>-75.099999999999994</v>
      </c>
      <c r="Q22" s="25">
        <v>-85.7</v>
      </c>
      <c r="R22" s="25">
        <v>-111</v>
      </c>
      <c r="S22" s="23">
        <f t="shared" ref="S22:S27" si="11">P22+Q22+R22</f>
        <v>-271.8</v>
      </c>
      <c r="T22" s="23">
        <f t="shared" ref="T22:T27" si="12">G22+K22+O22+S22</f>
        <v>-876.90000000000009</v>
      </c>
    </row>
    <row r="23" spans="1:20" x14ac:dyDescent="0.25">
      <c r="B23" s="5"/>
      <c r="C23" s="2" t="s">
        <v>30</v>
      </c>
      <c r="D23" s="25">
        <v>-9.1999999999999993</v>
      </c>
      <c r="E23" s="25">
        <v>-9.6999999999999993</v>
      </c>
      <c r="F23" s="25">
        <v>-10.1</v>
      </c>
      <c r="G23" s="23">
        <f t="shared" si="8"/>
        <v>-29</v>
      </c>
      <c r="H23" s="25">
        <v>-9.5</v>
      </c>
      <c r="I23" s="25">
        <v>-10</v>
      </c>
      <c r="J23" s="25">
        <v>-9.6999999999999993</v>
      </c>
      <c r="K23" s="23">
        <f t="shared" si="9"/>
        <v>-29.2</v>
      </c>
      <c r="L23" s="25">
        <v>-8.3000000000000007</v>
      </c>
      <c r="M23" s="25">
        <v>-8.5</v>
      </c>
      <c r="N23" s="25">
        <v>-12.9</v>
      </c>
      <c r="O23" s="23">
        <f t="shared" si="10"/>
        <v>-29.700000000000003</v>
      </c>
      <c r="P23" s="25">
        <v>-10.199999999999999</v>
      </c>
      <c r="Q23" s="25">
        <v>-9.6999999999999993</v>
      </c>
      <c r="R23" s="25">
        <v>-11.3</v>
      </c>
      <c r="S23" s="23">
        <f t="shared" si="11"/>
        <v>-31.2</v>
      </c>
      <c r="T23" s="23">
        <f t="shared" si="12"/>
        <v>-119.10000000000001</v>
      </c>
    </row>
    <row r="24" spans="1:20" x14ac:dyDescent="0.25">
      <c r="B24" s="5"/>
      <c r="C24" s="2" t="s">
        <v>26</v>
      </c>
      <c r="D24" s="25">
        <v>-8.8000000000000007</v>
      </c>
      <c r="E24" s="25">
        <v>-12.6</v>
      </c>
      <c r="F24" s="25">
        <v>-15.3</v>
      </c>
      <c r="G24" s="23">
        <f t="shared" si="8"/>
        <v>-36.700000000000003</v>
      </c>
      <c r="H24" s="25">
        <v>-12.7</v>
      </c>
      <c r="I24" s="25">
        <v>-10.6</v>
      </c>
      <c r="J24" s="25">
        <v>-11.3</v>
      </c>
      <c r="K24" s="23">
        <f t="shared" si="9"/>
        <v>-34.599999999999994</v>
      </c>
      <c r="L24" s="25">
        <v>-11.1</v>
      </c>
      <c r="M24" s="25">
        <v>-11.8</v>
      </c>
      <c r="N24" s="25">
        <v>-13.2</v>
      </c>
      <c r="O24" s="23">
        <f t="shared" si="10"/>
        <v>-36.099999999999994</v>
      </c>
      <c r="P24" s="25">
        <v>-15.2</v>
      </c>
      <c r="Q24" s="25">
        <v>-14.5</v>
      </c>
      <c r="R24" s="34">
        <v>-23.8</v>
      </c>
      <c r="S24" s="23">
        <f t="shared" si="11"/>
        <v>-53.5</v>
      </c>
      <c r="T24" s="23">
        <f t="shared" si="12"/>
        <v>-160.89999999999998</v>
      </c>
    </row>
    <row r="25" spans="1:20" x14ac:dyDescent="0.25">
      <c r="B25" s="5"/>
      <c r="C25" s="2" t="s">
        <v>50</v>
      </c>
      <c r="D25" s="25">
        <v>-12.5</v>
      </c>
      <c r="E25" s="25">
        <v>-11.7</v>
      </c>
      <c r="F25" s="25">
        <v>-13.7</v>
      </c>
      <c r="G25" s="23">
        <f t="shared" si="8"/>
        <v>-37.9</v>
      </c>
      <c r="H25" s="25">
        <v>-12.8</v>
      </c>
      <c r="I25" s="25">
        <v>-15.6</v>
      </c>
      <c r="J25" s="25">
        <v>-14.8</v>
      </c>
      <c r="K25" s="23">
        <f t="shared" si="9"/>
        <v>-43.2</v>
      </c>
      <c r="L25" s="25">
        <v>-13.6</v>
      </c>
      <c r="M25" s="25">
        <v>-18.3</v>
      </c>
      <c r="N25" s="25">
        <v>-18.5</v>
      </c>
      <c r="O25" s="23">
        <f t="shared" si="10"/>
        <v>-50.4</v>
      </c>
      <c r="P25" s="25">
        <v>-18.100000000000001</v>
      </c>
      <c r="Q25" s="25">
        <v>-21.4</v>
      </c>
      <c r="R25" s="25">
        <v>-23.9</v>
      </c>
      <c r="S25" s="23">
        <f t="shared" si="11"/>
        <v>-63.4</v>
      </c>
      <c r="T25" s="23">
        <f t="shared" si="12"/>
        <v>-194.9</v>
      </c>
    </row>
    <row r="26" spans="1:20" ht="30" x14ac:dyDescent="0.25">
      <c r="B26" s="5"/>
      <c r="C26" s="17" t="s">
        <v>51</v>
      </c>
      <c r="D26" s="25">
        <v>-19.7</v>
      </c>
      <c r="E26" s="25">
        <v>-18.2</v>
      </c>
      <c r="F26" s="25">
        <v>-21.3</v>
      </c>
      <c r="G26" s="23">
        <f t="shared" si="8"/>
        <v>-59.2</v>
      </c>
      <c r="H26" s="25">
        <v>-18.7</v>
      </c>
      <c r="I26" s="25">
        <v>-22</v>
      </c>
      <c r="J26" s="25">
        <v>-23.3</v>
      </c>
      <c r="K26" s="23">
        <f t="shared" si="9"/>
        <v>-64</v>
      </c>
      <c r="L26" s="25">
        <v>-20.7</v>
      </c>
      <c r="M26" s="25">
        <v>-20.2</v>
      </c>
      <c r="N26" s="25">
        <v>-24.4</v>
      </c>
      <c r="O26" s="23">
        <f t="shared" si="10"/>
        <v>-65.3</v>
      </c>
      <c r="P26" s="25">
        <v>-23</v>
      </c>
      <c r="Q26" s="25">
        <v>-21.7</v>
      </c>
      <c r="R26" s="25">
        <v>-35.200000000000003</v>
      </c>
      <c r="S26" s="23">
        <f t="shared" si="11"/>
        <v>-79.900000000000006</v>
      </c>
      <c r="T26" s="23">
        <f t="shared" si="12"/>
        <v>-268.39999999999998</v>
      </c>
    </row>
    <row r="27" spans="1:20" ht="30" x14ac:dyDescent="0.25">
      <c r="B27" s="6"/>
      <c r="C27" s="17" t="s">
        <v>42</v>
      </c>
      <c r="D27" s="25">
        <v>-0.8</v>
      </c>
      <c r="E27" s="25">
        <v>-0.8</v>
      </c>
      <c r="F27" s="25">
        <v>-0.9</v>
      </c>
      <c r="G27" s="23">
        <f t="shared" si="8"/>
        <v>-2.5</v>
      </c>
      <c r="H27" s="25">
        <v>-0.9</v>
      </c>
      <c r="I27" s="25">
        <v>-0.8</v>
      </c>
      <c r="J27" s="25">
        <v>-0.9</v>
      </c>
      <c r="K27" s="23">
        <f t="shared" si="9"/>
        <v>-2.6</v>
      </c>
      <c r="L27" s="25">
        <v>-0.9</v>
      </c>
      <c r="M27" s="25">
        <v>-1</v>
      </c>
      <c r="N27" s="25">
        <v>-1.2</v>
      </c>
      <c r="O27" s="23">
        <f t="shared" si="10"/>
        <v>-3.0999999999999996</v>
      </c>
      <c r="P27" s="25">
        <v>-1.2</v>
      </c>
      <c r="Q27" s="25">
        <v>-1.4</v>
      </c>
      <c r="R27" s="25">
        <v>-1.6</v>
      </c>
      <c r="S27" s="23">
        <f t="shared" si="11"/>
        <v>-4.1999999999999993</v>
      </c>
      <c r="T27" s="23">
        <f t="shared" si="12"/>
        <v>-12.399999999999999</v>
      </c>
    </row>
    <row r="28" spans="1:20" x14ac:dyDescent="0.25">
      <c r="M28" s="7"/>
      <c r="P28" s="7"/>
      <c r="Q28" s="7"/>
      <c r="R28" s="7"/>
    </row>
    <row r="29" spans="1:20" x14ac:dyDescent="0.25">
      <c r="C29" t="s">
        <v>13</v>
      </c>
      <c r="M29" s="7"/>
      <c r="P29" s="7"/>
      <c r="R29" s="7"/>
    </row>
    <row r="30" spans="1:20" x14ac:dyDescent="0.25">
      <c r="C30" t="s">
        <v>12</v>
      </c>
      <c r="P30" s="7"/>
    </row>
    <row r="31" spans="1:20" x14ac:dyDescent="0.25">
      <c r="P31" s="7"/>
    </row>
    <row r="32" spans="1:20" x14ac:dyDescent="0.25">
      <c r="C32" t="s">
        <v>45</v>
      </c>
      <c r="P32" s="7"/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W38"/>
  <sheetViews>
    <sheetView tabSelected="1" zoomScale="90" zoomScaleNormal="90" workbookViewId="0">
      <selection activeCell="S27" sqref="S27"/>
    </sheetView>
  </sheetViews>
  <sheetFormatPr defaultRowHeight="15" x14ac:dyDescent="0.25"/>
  <cols>
    <col min="1" max="1" width="3.42578125" customWidth="1"/>
    <col min="2" max="2" width="7.42578125" customWidth="1"/>
    <col min="3" max="3" width="43.5703125" customWidth="1"/>
    <col min="4" max="4" width="14" customWidth="1"/>
    <col min="5" max="5" width="16" customWidth="1"/>
    <col min="6" max="6" width="12.140625" customWidth="1"/>
    <col min="7" max="7" width="10.140625" customWidth="1"/>
    <col min="8" max="8" width="12" customWidth="1"/>
    <col min="9" max="9" width="10.5703125" customWidth="1"/>
    <col min="10" max="10" width="11.42578125" customWidth="1"/>
    <col min="11" max="11" width="11.85546875" customWidth="1"/>
    <col min="12" max="12" width="11.140625" customWidth="1"/>
    <col min="13" max="13" width="14.7109375" customWidth="1"/>
    <col min="14" max="14" width="16.7109375" customWidth="1"/>
    <col min="15" max="15" width="10.85546875" customWidth="1"/>
    <col min="16" max="16" width="14.5703125" customWidth="1"/>
    <col min="17" max="17" width="16.5703125" customWidth="1"/>
    <col min="18" max="18" width="17.85546875" customWidth="1"/>
    <col min="19" max="19" width="14.140625" customWidth="1"/>
    <col min="20" max="20" width="12.5703125" customWidth="1"/>
  </cols>
  <sheetData>
    <row r="2" spans="1:23" ht="15.75" x14ac:dyDescent="0.25">
      <c r="C2" s="12" t="s">
        <v>5</v>
      </c>
    </row>
    <row r="3" spans="1:23" ht="15.75" x14ac:dyDescent="0.25">
      <c r="C3" s="12" t="s">
        <v>6</v>
      </c>
    </row>
    <row r="5" spans="1:23" x14ac:dyDescent="0.25">
      <c r="C5" t="s">
        <v>27</v>
      </c>
      <c r="D5" s="35">
        <v>45107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3" x14ac:dyDescent="0.25">
      <c r="C6" s="37" t="s">
        <v>71</v>
      </c>
      <c r="D6" s="35">
        <v>45077</v>
      </c>
    </row>
    <row r="8" spans="1:23" x14ac:dyDescent="0.25">
      <c r="C8" t="s">
        <v>19</v>
      </c>
    </row>
    <row r="9" spans="1:23" ht="29.25" customHeight="1" x14ac:dyDescent="0.25">
      <c r="B9" s="11"/>
      <c r="C9" s="14" t="s">
        <v>34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3" x14ac:dyDescent="0.25">
      <c r="B10" s="1" t="s">
        <v>0</v>
      </c>
      <c r="C10" s="1" t="s">
        <v>33</v>
      </c>
      <c r="D10" s="27">
        <f t="shared" ref="D10:T10" si="0">D11+D25</f>
        <v>-38.300000000000068</v>
      </c>
      <c r="E10" s="27">
        <f t="shared" si="0"/>
        <v>-46.699999999999818</v>
      </c>
      <c r="F10" s="27">
        <f t="shared" si="0"/>
        <v>73.000000000000227</v>
      </c>
      <c r="G10" s="22">
        <f t="shared" si="0"/>
        <v>-11.999999999999545</v>
      </c>
      <c r="H10" s="13">
        <f t="shared" si="0"/>
        <v>111.80000000000007</v>
      </c>
      <c r="I10" s="13">
        <f t="shared" si="0"/>
        <v>184.0999999999998</v>
      </c>
      <c r="J10" s="13">
        <f t="shared" si="0"/>
        <v>139.59999999999991</v>
      </c>
      <c r="K10" s="22">
        <f t="shared" si="0"/>
        <v>435.5</v>
      </c>
      <c r="L10" s="13">
        <f t="shared" si="0"/>
        <v>140.60000000000014</v>
      </c>
      <c r="M10" s="27">
        <f t="shared" si="0"/>
        <v>86.999999999999886</v>
      </c>
      <c r="N10" s="27">
        <f t="shared" si="0"/>
        <v>58.800000000000182</v>
      </c>
      <c r="O10" s="22">
        <f t="shared" si="0"/>
        <v>286.40000000000055</v>
      </c>
      <c r="P10" s="13">
        <f t="shared" si="0"/>
        <v>98.200000000000273</v>
      </c>
      <c r="Q10" s="13">
        <f t="shared" si="0"/>
        <v>92.199999999999818</v>
      </c>
      <c r="R10" s="13">
        <f t="shared" si="0"/>
        <v>-459.79999999999995</v>
      </c>
      <c r="S10" s="22">
        <f t="shared" si="0"/>
        <v>-269.40000000000009</v>
      </c>
      <c r="T10" s="22">
        <f t="shared" si="0"/>
        <v>440.5</v>
      </c>
      <c r="U10" s="33"/>
    </row>
    <row r="11" spans="1:23" x14ac:dyDescent="0.25">
      <c r="B11" s="4">
        <v>1</v>
      </c>
      <c r="C11" s="1" t="s">
        <v>20</v>
      </c>
      <c r="D11" s="27">
        <f>D12+D17+D18+D19+D20+D21+D22+D23+D24</f>
        <v>967.5</v>
      </c>
      <c r="E11" s="27">
        <f>E12+E17+E18+E19+E20+E21+E22+E23+E24</f>
        <v>903.70000000000016</v>
      </c>
      <c r="F11" s="27">
        <f>F12+F17+F18+F19+F20+F21+F22+F23+F24</f>
        <v>1103.9000000000001</v>
      </c>
      <c r="G11" s="22">
        <f t="shared" ref="G11:G32" si="1">SUM(D11:F11)</f>
        <v>2975.1000000000004</v>
      </c>
      <c r="H11" s="13">
        <f>H12+H17+H18+H19+H20+H21+H22+H23+H24</f>
        <v>1076.1000000000001</v>
      </c>
      <c r="I11" s="13">
        <f>I12+I17+I18+I19+I20+I21+I22+I23+I24</f>
        <v>1183.1999999999998</v>
      </c>
      <c r="J11" s="13">
        <f>J12+J17+J18+J19+J20+J21+J22+J23+J24</f>
        <v>1205.3000000000002</v>
      </c>
      <c r="K11" s="22">
        <f>SUM(H11:J11)</f>
        <v>3464.6000000000004</v>
      </c>
      <c r="L11" s="13">
        <f>L12+L17+L18+L19+L20+L21+L22+L23+L24</f>
        <v>1092.0000000000002</v>
      </c>
      <c r="M11" s="27">
        <f>M12+M17+M18+M19+M20+M21+M22+M23+M24</f>
        <v>1080.1999999999998</v>
      </c>
      <c r="N11" s="27">
        <f>N12+N17+N18+N19+N20+N21+N22+N23+N24</f>
        <v>1134.9000000000003</v>
      </c>
      <c r="O11" s="22">
        <f>SUM(L11:N11)</f>
        <v>3307.1000000000004</v>
      </c>
      <c r="P11" s="13">
        <f>P12+P17+P18+P19+P20+P21+P22+P23+P24</f>
        <v>1171.1000000000001</v>
      </c>
      <c r="Q11" s="13">
        <f>Q12+Q17+Q18+Q19+Q20+Q21+Q22+Q23+Q24</f>
        <v>1418.9999999999998</v>
      </c>
      <c r="R11" s="27">
        <f>R12+R17+R18+R19+R20+R21+R22+R23+R24</f>
        <v>1362.5</v>
      </c>
      <c r="S11" s="22">
        <f>P11+Q11+R11</f>
        <v>3952.6</v>
      </c>
      <c r="T11" s="22">
        <f>G11+K11+O11+S11</f>
        <v>13699.400000000001</v>
      </c>
    </row>
    <row r="12" spans="1:23" x14ac:dyDescent="0.25">
      <c r="B12" s="5"/>
      <c r="C12" s="2" t="s">
        <v>29</v>
      </c>
      <c r="D12" s="25">
        <f>D13+D14+D15+D16</f>
        <v>512.79999999999995</v>
      </c>
      <c r="E12" s="25">
        <f>E13+E14+E15+E16</f>
        <v>483.5</v>
      </c>
      <c r="F12" s="25">
        <f>F13+F14+F15+F16</f>
        <v>584.20000000000005</v>
      </c>
      <c r="G12" s="23">
        <f t="shared" si="1"/>
        <v>1580.5</v>
      </c>
      <c r="H12" s="25">
        <f>H13+H14+H15+H16</f>
        <v>587.4</v>
      </c>
      <c r="I12" s="25">
        <f>I13+I14+I15+I16</f>
        <v>648.5</v>
      </c>
      <c r="J12" s="25">
        <f>J13+J14+J15+J16</f>
        <v>624.20000000000005</v>
      </c>
      <c r="K12" s="23">
        <f>SUM(H12:J12)</f>
        <v>1860.1000000000001</v>
      </c>
      <c r="L12" s="9">
        <f>L13+L14+L15+L16</f>
        <v>588.6</v>
      </c>
      <c r="M12" s="9">
        <f>M13+M14+M15+M16</f>
        <v>591.5</v>
      </c>
      <c r="N12" s="25">
        <f>N13+N14+N15+N16</f>
        <v>585.5</v>
      </c>
      <c r="O12" s="23">
        <f>SUM(L12:N12)</f>
        <v>1765.6</v>
      </c>
      <c r="P12" s="25">
        <f>P13+P14+P15+P16</f>
        <v>567.20000000000005</v>
      </c>
      <c r="Q12" s="9">
        <f>Q13+Q14+Q15+Q16</f>
        <v>615.4</v>
      </c>
      <c r="R12" s="25">
        <f>R13+R14+R15+R16</f>
        <v>523</v>
      </c>
      <c r="S12" s="23">
        <f>P12+Q12+R12</f>
        <v>1705.6</v>
      </c>
      <c r="T12" s="23">
        <f>G12+K12+O12+S12</f>
        <v>6911.8000000000011</v>
      </c>
    </row>
    <row r="13" spans="1:23" x14ac:dyDescent="0.25">
      <c r="A13" s="7"/>
      <c r="B13" s="5"/>
      <c r="C13" s="8" t="s">
        <v>35</v>
      </c>
      <c r="D13" s="25">
        <v>224.9</v>
      </c>
      <c r="E13" s="25">
        <v>213</v>
      </c>
      <c r="F13" s="25">
        <v>240.4</v>
      </c>
      <c r="G13" s="23">
        <f t="shared" si="1"/>
        <v>678.3</v>
      </c>
      <c r="H13" s="25">
        <v>269.8</v>
      </c>
      <c r="I13" s="25">
        <v>299</v>
      </c>
      <c r="J13" s="25">
        <v>275.39999999999998</v>
      </c>
      <c r="K13" s="23">
        <f t="shared" ref="K13:K24" si="2">SUM(H13:J13)</f>
        <v>844.19999999999993</v>
      </c>
      <c r="L13" s="25">
        <v>233.3</v>
      </c>
      <c r="M13" s="25">
        <v>236.4</v>
      </c>
      <c r="N13" s="25">
        <v>269</v>
      </c>
      <c r="O13" s="23">
        <f>SUM(L13:N13)</f>
        <v>738.7</v>
      </c>
      <c r="P13" s="25">
        <v>227.3</v>
      </c>
      <c r="Q13" s="25">
        <v>272.7</v>
      </c>
      <c r="R13" s="25">
        <v>166.9</v>
      </c>
      <c r="S13" s="23">
        <f>P13+Q13+R13</f>
        <v>666.9</v>
      </c>
      <c r="T13" s="23">
        <f t="shared" ref="T13:T24" si="3">G13+K13+O13+S13</f>
        <v>2928.1</v>
      </c>
    </row>
    <row r="14" spans="1:23" x14ac:dyDescent="0.25">
      <c r="A14" s="7"/>
      <c r="B14" s="5"/>
      <c r="C14" s="8" t="s">
        <v>36</v>
      </c>
      <c r="D14" s="25">
        <v>206</v>
      </c>
      <c r="E14" s="25">
        <v>189</v>
      </c>
      <c r="F14" s="25">
        <v>212.5</v>
      </c>
      <c r="G14" s="23">
        <f t="shared" si="1"/>
        <v>607.5</v>
      </c>
      <c r="H14" s="25">
        <v>225.6</v>
      </c>
      <c r="I14" s="25">
        <v>248.6</v>
      </c>
      <c r="J14" s="25">
        <v>243</v>
      </c>
      <c r="K14" s="23">
        <f t="shared" si="2"/>
        <v>717.2</v>
      </c>
      <c r="L14" s="25">
        <v>247.6</v>
      </c>
      <c r="M14" s="25">
        <v>254.1</v>
      </c>
      <c r="N14" s="25">
        <v>226.6</v>
      </c>
      <c r="O14" s="23">
        <f t="shared" ref="O14:O24" si="4">SUM(L14:N14)</f>
        <v>728.3</v>
      </c>
      <c r="P14" s="25">
        <v>226.1</v>
      </c>
      <c r="Q14" s="25">
        <v>249.8</v>
      </c>
      <c r="R14" s="25">
        <v>249.5</v>
      </c>
      <c r="S14" s="23">
        <f t="shared" ref="S14:S24" si="5">P14+Q14+R14</f>
        <v>725.4</v>
      </c>
      <c r="T14" s="23">
        <f t="shared" si="3"/>
        <v>2778.4</v>
      </c>
      <c r="V14" s="33"/>
      <c r="W14" s="33"/>
    </row>
    <row r="15" spans="1:23" x14ac:dyDescent="0.25">
      <c r="A15" s="7"/>
      <c r="B15" s="5"/>
      <c r="C15" s="10" t="s">
        <v>46</v>
      </c>
      <c r="D15" s="25">
        <v>68</v>
      </c>
      <c r="E15" s="25">
        <v>70.599999999999994</v>
      </c>
      <c r="F15" s="25">
        <v>87.2</v>
      </c>
      <c r="G15" s="23">
        <f t="shared" si="1"/>
        <v>225.8</v>
      </c>
      <c r="H15" s="25">
        <v>78.400000000000006</v>
      </c>
      <c r="I15" s="25">
        <v>87.3</v>
      </c>
      <c r="J15" s="25">
        <v>93.2</v>
      </c>
      <c r="K15" s="23">
        <f t="shared" si="2"/>
        <v>258.89999999999998</v>
      </c>
      <c r="L15" s="25">
        <v>88.5</v>
      </c>
      <c r="M15" s="25">
        <v>90.1</v>
      </c>
      <c r="N15" s="25">
        <v>78.8</v>
      </c>
      <c r="O15" s="23">
        <f t="shared" si="4"/>
        <v>257.39999999999998</v>
      </c>
      <c r="P15" s="25">
        <v>77.2</v>
      </c>
      <c r="Q15" s="25">
        <v>79.599999999999994</v>
      </c>
      <c r="R15" s="25">
        <v>96.4</v>
      </c>
      <c r="S15" s="23">
        <f t="shared" si="5"/>
        <v>253.20000000000002</v>
      </c>
      <c r="T15" s="23">
        <f t="shared" si="3"/>
        <v>995.3</v>
      </c>
    </row>
    <row r="16" spans="1:23" x14ac:dyDescent="0.25">
      <c r="A16" s="7"/>
      <c r="B16" s="5"/>
      <c r="C16" s="8" t="s">
        <v>38</v>
      </c>
      <c r="D16" s="25">
        <v>13.9</v>
      </c>
      <c r="E16" s="25">
        <v>10.9</v>
      </c>
      <c r="F16" s="25">
        <v>44.1</v>
      </c>
      <c r="G16" s="23">
        <f t="shared" si="1"/>
        <v>68.900000000000006</v>
      </c>
      <c r="H16" s="25">
        <v>13.6</v>
      </c>
      <c r="I16" s="25">
        <v>13.6</v>
      </c>
      <c r="J16" s="25">
        <v>12.6</v>
      </c>
      <c r="K16" s="23">
        <f t="shared" si="2"/>
        <v>39.799999999999997</v>
      </c>
      <c r="L16" s="25">
        <v>19.2</v>
      </c>
      <c r="M16" s="25">
        <v>10.9</v>
      </c>
      <c r="N16" s="25">
        <v>11.1</v>
      </c>
      <c r="O16" s="23">
        <f t="shared" si="4"/>
        <v>41.2</v>
      </c>
      <c r="P16" s="25">
        <v>36.6</v>
      </c>
      <c r="Q16" s="25">
        <v>13.3</v>
      </c>
      <c r="R16" s="25">
        <v>10.199999999999999</v>
      </c>
      <c r="S16" s="23">
        <f t="shared" si="5"/>
        <v>60.100000000000009</v>
      </c>
      <c r="T16" s="23">
        <f t="shared" si="3"/>
        <v>210</v>
      </c>
    </row>
    <row r="17" spans="1:20" x14ac:dyDescent="0.25">
      <c r="A17" s="7"/>
      <c r="B17" s="5"/>
      <c r="C17" s="20" t="s">
        <v>39</v>
      </c>
      <c r="D17" s="25">
        <v>353.7</v>
      </c>
      <c r="E17" s="25">
        <v>349.2</v>
      </c>
      <c r="F17" s="25">
        <v>364.2</v>
      </c>
      <c r="G17" s="23">
        <f t="shared" si="1"/>
        <v>1067.0999999999999</v>
      </c>
      <c r="H17" s="25">
        <v>384.4</v>
      </c>
      <c r="I17" s="25">
        <v>372.1</v>
      </c>
      <c r="J17" s="25">
        <v>400.6</v>
      </c>
      <c r="K17" s="23">
        <f t="shared" si="2"/>
        <v>1157.0999999999999</v>
      </c>
      <c r="L17" s="25">
        <v>387.1</v>
      </c>
      <c r="M17" s="25">
        <v>375.3</v>
      </c>
      <c r="N17" s="25">
        <v>384.4</v>
      </c>
      <c r="O17" s="23">
        <f t="shared" si="4"/>
        <v>1146.8000000000002</v>
      </c>
      <c r="P17" s="25">
        <v>383.1</v>
      </c>
      <c r="Q17" s="25">
        <v>388.7</v>
      </c>
      <c r="R17" s="25">
        <v>439.8</v>
      </c>
      <c r="S17" s="23">
        <f t="shared" si="5"/>
        <v>1211.5999999999999</v>
      </c>
      <c r="T17" s="23">
        <f t="shared" si="3"/>
        <v>4582.6000000000004</v>
      </c>
    </row>
    <row r="18" spans="1:20" x14ac:dyDescent="0.25">
      <c r="A18" s="7"/>
      <c r="B18" s="5"/>
      <c r="C18" s="3" t="s">
        <v>21</v>
      </c>
      <c r="D18" s="25">
        <v>68.400000000000006</v>
      </c>
      <c r="E18" s="25">
        <v>76.7</v>
      </c>
      <c r="F18" s="25">
        <v>85.8</v>
      </c>
      <c r="G18" s="23">
        <f t="shared" si="1"/>
        <v>230.90000000000003</v>
      </c>
      <c r="H18" s="25">
        <v>75.900000000000006</v>
      </c>
      <c r="I18" s="25">
        <v>79.3</v>
      </c>
      <c r="J18" s="25">
        <v>84.5</v>
      </c>
      <c r="K18" s="23">
        <f t="shared" si="2"/>
        <v>239.7</v>
      </c>
      <c r="L18" s="25">
        <v>84.2</v>
      </c>
      <c r="M18" s="25">
        <v>74.7</v>
      </c>
      <c r="N18" s="25">
        <v>86.3</v>
      </c>
      <c r="O18" s="23">
        <f t="shared" si="4"/>
        <v>245.2</v>
      </c>
      <c r="P18" s="25">
        <v>79.3</v>
      </c>
      <c r="Q18" s="25">
        <v>89</v>
      </c>
      <c r="R18" s="25">
        <v>79.5</v>
      </c>
      <c r="S18" s="23">
        <f t="shared" si="5"/>
        <v>247.8</v>
      </c>
      <c r="T18" s="23">
        <f t="shared" si="3"/>
        <v>963.59999999999991</v>
      </c>
    </row>
    <row r="19" spans="1:20" x14ac:dyDescent="0.25">
      <c r="A19" s="7"/>
      <c r="B19" s="5"/>
      <c r="C19" s="3" t="s">
        <v>22</v>
      </c>
      <c r="D19" s="25">
        <v>60.3</v>
      </c>
      <c r="E19" s="25">
        <v>26.1</v>
      </c>
      <c r="F19" s="25">
        <v>65.400000000000006</v>
      </c>
      <c r="G19" s="23">
        <f t="shared" si="1"/>
        <v>151.80000000000001</v>
      </c>
      <c r="H19" s="25">
        <v>44.4</v>
      </c>
      <c r="I19" s="25">
        <v>48.8</v>
      </c>
      <c r="J19" s="25">
        <v>86.2</v>
      </c>
      <c r="K19" s="23">
        <f t="shared" si="2"/>
        <v>179.39999999999998</v>
      </c>
      <c r="L19" s="25">
        <v>61.3</v>
      </c>
      <c r="M19" s="25">
        <v>78.7</v>
      </c>
      <c r="N19" s="25">
        <v>72</v>
      </c>
      <c r="O19" s="23">
        <f t="shared" si="4"/>
        <v>212</v>
      </c>
      <c r="P19" s="25">
        <v>161.30000000000001</v>
      </c>
      <c r="Q19" s="25">
        <v>279.8</v>
      </c>
      <c r="R19" s="25">
        <v>165.9</v>
      </c>
      <c r="S19" s="23">
        <f t="shared" si="5"/>
        <v>607</v>
      </c>
      <c r="T19" s="23">
        <f t="shared" si="3"/>
        <v>1150.2</v>
      </c>
    </row>
    <row r="20" spans="1:20" x14ac:dyDescent="0.25">
      <c r="A20" s="7"/>
      <c r="B20" s="5"/>
      <c r="C20" s="3" t="s">
        <v>23</v>
      </c>
      <c r="D20" s="25">
        <v>19.3</v>
      </c>
      <c r="E20" s="25">
        <v>12.1</v>
      </c>
      <c r="F20" s="25">
        <v>46.6</v>
      </c>
      <c r="G20" s="23">
        <f t="shared" si="1"/>
        <v>78</v>
      </c>
      <c r="H20" s="25">
        <v>19.7</v>
      </c>
      <c r="I20" s="25">
        <v>11.3</v>
      </c>
      <c r="J20" s="25">
        <v>54.6</v>
      </c>
      <c r="K20" s="23">
        <f t="shared" si="2"/>
        <v>85.6</v>
      </c>
      <c r="L20" s="25">
        <v>9.6999999999999993</v>
      </c>
      <c r="M20" s="25">
        <v>10.6</v>
      </c>
      <c r="N20" s="25">
        <v>53.7</v>
      </c>
      <c r="O20" s="23">
        <f t="shared" si="4"/>
        <v>74</v>
      </c>
      <c r="P20" s="25">
        <v>21.5</v>
      </c>
      <c r="Q20" s="25">
        <v>11.3</v>
      </c>
      <c r="R20" s="25">
        <v>53.3</v>
      </c>
      <c r="S20" s="23">
        <f t="shared" si="5"/>
        <v>86.1</v>
      </c>
      <c r="T20" s="23">
        <f t="shared" si="3"/>
        <v>323.7</v>
      </c>
    </row>
    <row r="21" spans="1:20" ht="45" x14ac:dyDescent="0.25">
      <c r="A21" s="7"/>
      <c r="B21" s="5"/>
      <c r="C21" s="3" t="s">
        <v>40</v>
      </c>
      <c r="D21" s="25">
        <v>-4.4000000000000004</v>
      </c>
      <c r="E21" s="25">
        <v>-1.7</v>
      </c>
      <c r="F21" s="25">
        <v>-3.1</v>
      </c>
      <c r="G21" s="23">
        <f t="shared" si="1"/>
        <v>-9.2000000000000011</v>
      </c>
      <c r="H21" s="25">
        <v>-0.2</v>
      </c>
      <c r="I21" s="34">
        <v>-3.2</v>
      </c>
      <c r="J21" s="25">
        <v>-3.1</v>
      </c>
      <c r="K21" s="23">
        <f t="shared" si="2"/>
        <v>-6.5</v>
      </c>
      <c r="L21" s="25">
        <v>-3.1</v>
      </c>
      <c r="M21" s="25">
        <v>-3.8</v>
      </c>
      <c r="N21" s="25">
        <v>-4.0999999999999996</v>
      </c>
      <c r="O21" s="23">
        <f t="shared" si="4"/>
        <v>-11</v>
      </c>
      <c r="P21" s="25">
        <v>-1.9</v>
      </c>
      <c r="Q21" s="25">
        <v>-2.6</v>
      </c>
      <c r="R21" s="25">
        <v>-3</v>
      </c>
      <c r="S21" s="23">
        <f t="shared" si="5"/>
        <v>-7.5</v>
      </c>
      <c r="T21" s="23">
        <f t="shared" si="3"/>
        <v>-34.200000000000003</v>
      </c>
    </row>
    <row r="22" spans="1:20" ht="29.25" customHeight="1" x14ac:dyDescent="0.25">
      <c r="B22" s="5"/>
      <c r="C22" s="3" t="s">
        <v>24</v>
      </c>
      <c r="D22" s="25">
        <v>-41.3</v>
      </c>
      <c r="E22" s="25">
        <v>-40.4</v>
      </c>
      <c r="F22" s="25">
        <v>-37.299999999999997</v>
      </c>
      <c r="G22" s="23">
        <f t="shared" si="1"/>
        <v>-118.99999999999999</v>
      </c>
      <c r="H22" s="25">
        <v>-46.4</v>
      </c>
      <c r="I22" s="25">
        <v>-41.4</v>
      </c>
      <c r="J22" s="25">
        <v>-51.4</v>
      </c>
      <c r="K22" s="23">
        <f t="shared" si="2"/>
        <v>-139.19999999999999</v>
      </c>
      <c r="L22" s="25">
        <v>-38.1</v>
      </c>
      <c r="M22" s="25">
        <v>-43.2</v>
      </c>
      <c r="N22" s="25">
        <v>-43.6</v>
      </c>
      <c r="O22" s="23">
        <f t="shared" si="4"/>
        <v>-124.9</v>
      </c>
      <c r="P22" s="25">
        <v>-41.1</v>
      </c>
      <c r="Q22" s="25">
        <v>-41.7</v>
      </c>
      <c r="R22" s="25">
        <v>-51.7</v>
      </c>
      <c r="S22" s="23">
        <f t="shared" si="5"/>
        <v>-134.5</v>
      </c>
      <c r="T22" s="23">
        <f t="shared" si="3"/>
        <v>-517.6</v>
      </c>
    </row>
    <row r="23" spans="1:20" x14ac:dyDescent="0.25">
      <c r="A23" s="7"/>
      <c r="B23" s="5"/>
      <c r="C23" s="3" t="s">
        <v>25</v>
      </c>
      <c r="D23" s="25">
        <v>0</v>
      </c>
      <c r="E23" s="25">
        <v>0</v>
      </c>
      <c r="F23" s="25">
        <v>0</v>
      </c>
      <c r="G23" s="23">
        <f t="shared" si="1"/>
        <v>0</v>
      </c>
      <c r="H23" s="25">
        <v>13.9</v>
      </c>
      <c r="I23" s="25">
        <v>68.099999999999994</v>
      </c>
      <c r="J23" s="25">
        <v>9.6999999999999993</v>
      </c>
      <c r="K23" s="23">
        <f t="shared" si="2"/>
        <v>91.7</v>
      </c>
      <c r="L23" s="25">
        <v>1.7</v>
      </c>
      <c r="M23" s="25">
        <v>0.1</v>
      </c>
      <c r="N23" s="25">
        <v>1.8</v>
      </c>
      <c r="O23" s="23">
        <f t="shared" si="4"/>
        <v>3.6</v>
      </c>
      <c r="P23" s="25">
        <v>0</v>
      </c>
      <c r="Q23" s="25">
        <v>74.599999999999994</v>
      </c>
      <c r="R23" s="25">
        <v>151.80000000000001</v>
      </c>
      <c r="S23" s="23">
        <f t="shared" si="5"/>
        <v>226.4</v>
      </c>
      <c r="T23" s="23">
        <f t="shared" si="3"/>
        <v>321.7</v>
      </c>
    </row>
    <row r="24" spans="1:20" ht="60" x14ac:dyDescent="0.25">
      <c r="B24" s="6"/>
      <c r="C24" s="3" t="s">
        <v>41</v>
      </c>
      <c r="D24" s="25">
        <v>-1.3</v>
      </c>
      <c r="E24" s="25">
        <v>-1.8</v>
      </c>
      <c r="F24" s="25">
        <v>-1.9</v>
      </c>
      <c r="G24" s="23">
        <f t="shared" si="1"/>
        <v>-5</v>
      </c>
      <c r="H24" s="25">
        <v>-3</v>
      </c>
      <c r="I24" s="25">
        <v>-0.3</v>
      </c>
      <c r="J24" s="25">
        <v>0</v>
      </c>
      <c r="K24" s="23">
        <f t="shared" si="2"/>
        <v>-3.3</v>
      </c>
      <c r="L24" s="25">
        <v>0.6</v>
      </c>
      <c r="M24" s="25">
        <v>-3.7</v>
      </c>
      <c r="N24" s="25">
        <v>-1.1000000000000001</v>
      </c>
      <c r="O24" s="23">
        <f t="shared" si="4"/>
        <v>-4.2</v>
      </c>
      <c r="P24" s="25">
        <v>1.7</v>
      </c>
      <c r="Q24" s="25">
        <v>4.5</v>
      </c>
      <c r="R24" s="25">
        <v>3.9</v>
      </c>
      <c r="S24" s="23">
        <f t="shared" si="5"/>
        <v>10.1</v>
      </c>
      <c r="T24" s="23">
        <f t="shared" si="3"/>
        <v>-2.4000000000000004</v>
      </c>
    </row>
    <row r="25" spans="1:20" x14ac:dyDescent="0.25">
      <c r="B25" s="4">
        <v>2</v>
      </c>
      <c r="C25" s="1" t="s">
        <v>47</v>
      </c>
      <c r="D25" s="27">
        <f t="shared" ref="D25:R25" si="6">D26+D27+D28+D29+D30+D31+D32</f>
        <v>-1005.8000000000001</v>
      </c>
      <c r="E25" s="27">
        <f t="shared" si="6"/>
        <v>-950.4</v>
      </c>
      <c r="F25" s="27">
        <f t="shared" si="6"/>
        <v>-1030.8999999999999</v>
      </c>
      <c r="G25" s="22">
        <f t="shared" si="1"/>
        <v>-2987.1</v>
      </c>
      <c r="H25" s="27">
        <f t="shared" si="6"/>
        <v>-964.30000000000007</v>
      </c>
      <c r="I25" s="27">
        <f t="shared" si="6"/>
        <v>-999.1</v>
      </c>
      <c r="J25" s="27">
        <f t="shared" si="6"/>
        <v>-1065.7000000000003</v>
      </c>
      <c r="K25" s="22">
        <f>SUM(H25:J25)</f>
        <v>-3029.1000000000004</v>
      </c>
      <c r="L25" s="27">
        <f t="shared" si="6"/>
        <v>-951.40000000000009</v>
      </c>
      <c r="M25" s="27">
        <f t="shared" si="6"/>
        <v>-993.19999999999993</v>
      </c>
      <c r="N25" s="27">
        <f t="shared" si="6"/>
        <v>-1076.1000000000001</v>
      </c>
      <c r="O25" s="22">
        <f>SUM(L25:N25)</f>
        <v>-3020.7</v>
      </c>
      <c r="P25" s="27">
        <f t="shared" si="6"/>
        <v>-1072.8999999999999</v>
      </c>
      <c r="Q25" s="27">
        <f t="shared" si="6"/>
        <v>-1326.8</v>
      </c>
      <c r="R25" s="27">
        <f t="shared" si="6"/>
        <v>-1822.3</v>
      </c>
      <c r="S25" s="22">
        <f>P25+Q25+R25</f>
        <v>-4222</v>
      </c>
      <c r="T25" s="22">
        <f>G25+K25+O25+S25</f>
        <v>-13258.900000000001</v>
      </c>
    </row>
    <row r="26" spans="1:20" x14ac:dyDescent="0.25">
      <c r="B26" s="5"/>
      <c r="C26" s="2" t="s">
        <v>48</v>
      </c>
      <c r="D26" s="25">
        <v>-267.3</v>
      </c>
      <c r="E26" s="25">
        <v>-267.89999999999998</v>
      </c>
      <c r="F26" s="25">
        <v>-287.89999999999998</v>
      </c>
      <c r="G26" s="23">
        <f t="shared" si="1"/>
        <v>-823.1</v>
      </c>
      <c r="H26" s="25">
        <v>-294.89999999999998</v>
      </c>
      <c r="I26" s="25">
        <v>-293</v>
      </c>
      <c r="J26" s="25">
        <v>-322.3</v>
      </c>
      <c r="K26" s="23">
        <f>SUM(H26:J26)</f>
        <v>-910.2</v>
      </c>
      <c r="L26" s="25">
        <v>-281.89999999999998</v>
      </c>
      <c r="M26" s="25">
        <v>-283.7</v>
      </c>
      <c r="N26" s="25">
        <v>-291.89999999999998</v>
      </c>
      <c r="O26" s="23">
        <f>SUM(L26:N26)</f>
        <v>-857.49999999999989</v>
      </c>
      <c r="P26" s="25">
        <v>-297.39999999999998</v>
      </c>
      <c r="Q26" s="25">
        <v>-324.7</v>
      </c>
      <c r="R26" s="25">
        <v>-485.3</v>
      </c>
      <c r="S26" s="23">
        <f>P26+Q26+R26</f>
        <v>-1107.3999999999999</v>
      </c>
      <c r="T26" s="23">
        <f>G26+K26+O26+S26</f>
        <v>-3698.2</v>
      </c>
    </row>
    <row r="27" spans="1:20" x14ac:dyDescent="0.25">
      <c r="B27" s="5"/>
      <c r="C27" s="2" t="s">
        <v>49</v>
      </c>
      <c r="D27" s="25">
        <v>-164.1</v>
      </c>
      <c r="E27" s="25">
        <v>-149.6</v>
      </c>
      <c r="F27" s="25">
        <v>-191.3</v>
      </c>
      <c r="G27" s="23">
        <f t="shared" si="1"/>
        <v>-505</v>
      </c>
      <c r="H27" s="25">
        <v>-157.6</v>
      </c>
      <c r="I27" s="25">
        <v>-175.4</v>
      </c>
      <c r="J27" s="25">
        <v>-166.2</v>
      </c>
      <c r="K27" s="23">
        <f t="shared" ref="K27:K32" si="7">SUM(H27:J27)</f>
        <v>-499.2</v>
      </c>
      <c r="L27" s="25">
        <v>-143.80000000000001</v>
      </c>
      <c r="M27" s="25">
        <v>-190.6</v>
      </c>
      <c r="N27" s="25">
        <v>-201.8</v>
      </c>
      <c r="O27" s="23">
        <f t="shared" ref="O27:O32" si="8">SUM(L27:N27)</f>
        <v>-536.20000000000005</v>
      </c>
      <c r="P27" s="25">
        <v>-197.5</v>
      </c>
      <c r="Q27" s="25">
        <v>-201.8</v>
      </c>
      <c r="R27" s="25">
        <v>-305.2</v>
      </c>
      <c r="S27" s="23">
        <f t="shared" ref="S27:S32" si="9">P27+Q27+R27</f>
        <v>-704.5</v>
      </c>
      <c r="T27" s="23">
        <f t="shared" ref="T27:T32" si="10">G27+K27+O27+S27</f>
        <v>-2244.9</v>
      </c>
    </row>
    <row r="28" spans="1:20" x14ac:dyDescent="0.25">
      <c r="B28" s="5"/>
      <c r="C28" s="2" t="s">
        <v>30</v>
      </c>
      <c r="D28" s="25">
        <v>-386.5</v>
      </c>
      <c r="E28" s="25">
        <v>-375.9</v>
      </c>
      <c r="F28" s="25">
        <v>-386.2</v>
      </c>
      <c r="G28" s="23">
        <f t="shared" si="1"/>
        <v>-1148.5999999999999</v>
      </c>
      <c r="H28" s="25">
        <v>-384.7</v>
      </c>
      <c r="I28" s="25">
        <v>-389.5</v>
      </c>
      <c r="J28" s="25">
        <v>-379.1</v>
      </c>
      <c r="K28" s="23">
        <f t="shared" si="7"/>
        <v>-1153.3000000000002</v>
      </c>
      <c r="L28" s="25">
        <v>-381.8</v>
      </c>
      <c r="M28" s="25">
        <v>-386</v>
      </c>
      <c r="N28" s="25">
        <v>-388.5</v>
      </c>
      <c r="O28" s="23">
        <f t="shared" si="8"/>
        <v>-1156.3</v>
      </c>
      <c r="P28" s="25">
        <v>-417.4</v>
      </c>
      <c r="Q28" s="25">
        <v>-428.9</v>
      </c>
      <c r="R28" s="25">
        <v>-468.2</v>
      </c>
      <c r="S28" s="23">
        <f t="shared" si="9"/>
        <v>-1314.5</v>
      </c>
      <c r="T28" s="23">
        <f t="shared" si="10"/>
        <v>-4772.7</v>
      </c>
    </row>
    <row r="29" spans="1:20" x14ac:dyDescent="0.25">
      <c r="B29" s="5"/>
      <c r="C29" s="2" t="s">
        <v>26</v>
      </c>
      <c r="D29" s="25">
        <v>-137.6</v>
      </c>
      <c r="E29" s="25">
        <v>-101.9</v>
      </c>
      <c r="F29" s="25">
        <v>-99.1</v>
      </c>
      <c r="G29" s="23">
        <f t="shared" si="1"/>
        <v>-338.6</v>
      </c>
      <c r="H29" s="25">
        <v>-69.599999999999994</v>
      </c>
      <c r="I29" s="25">
        <v>-72.3</v>
      </c>
      <c r="J29" s="25">
        <v>-101.7</v>
      </c>
      <c r="K29" s="23">
        <f t="shared" si="7"/>
        <v>-243.59999999999997</v>
      </c>
      <c r="L29" s="25">
        <v>-80.5</v>
      </c>
      <c r="M29" s="25">
        <v>-73.7</v>
      </c>
      <c r="N29" s="25">
        <v>-93.6</v>
      </c>
      <c r="O29" s="23">
        <f t="shared" si="8"/>
        <v>-247.79999999999998</v>
      </c>
      <c r="P29" s="25">
        <v>-80.8</v>
      </c>
      <c r="Q29" s="25">
        <v>-293.39999999999998</v>
      </c>
      <c r="R29" s="25">
        <v>-280.3</v>
      </c>
      <c r="S29" s="23">
        <f t="shared" si="9"/>
        <v>-654.5</v>
      </c>
      <c r="T29" s="23">
        <f t="shared" si="10"/>
        <v>-1484.5</v>
      </c>
    </row>
    <row r="30" spans="1:20" x14ac:dyDescent="0.25">
      <c r="B30" s="5"/>
      <c r="C30" s="2" t="s">
        <v>50</v>
      </c>
      <c r="D30" s="25">
        <v>-0.4</v>
      </c>
      <c r="E30" s="25">
        <v>-7.2</v>
      </c>
      <c r="F30" s="25">
        <v>-9.6</v>
      </c>
      <c r="G30" s="23">
        <f t="shared" si="1"/>
        <v>-17.2</v>
      </c>
      <c r="H30" s="25">
        <v>-8.8000000000000007</v>
      </c>
      <c r="I30" s="25">
        <v>-11.7</v>
      </c>
      <c r="J30" s="25">
        <v>-5.7</v>
      </c>
      <c r="K30" s="23">
        <f t="shared" si="7"/>
        <v>-26.2</v>
      </c>
      <c r="L30" s="25">
        <v>-10.6</v>
      </c>
      <c r="M30" s="25">
        <v>-10.9</v>
      </c>
      <c r="N30" s="25">
        <v>-17.399999999999999</v>
      </c>
      <c r="O30" s="23">
        <f t="shared" si="8"/>
        <v>-38.9</v>
      </c>
      <c r="P30" s="25">
        <v>-14.8</v>
      </c>
      <c r="Q30" s="25">
        <v>-15.4</v>
      </c>
      <c r="R30" s="25">
        <v>-38.799999999999997</v>
      </c>
      <c r="S30" s="23">
        <f t="shared" si="9"/>
        <v>-69</v>
      </c>
      <c r="T30" s="23">
        <f t="shared" si="10"/>
        <v>-151.30000000000001</v>
      </c>
    </row>
    <row r="31" spans="1:20" ht="30" x14ac:dyDescent="0.25">
      <c r="B31" s="5"/>
      <c r="C31" s="17" t="s">
        <v>51</v>
      </c>
      <c r="D31" s="25">
        <v>-48.2</v>
      </c>
      <c r="E31" s="25">
        <v>-46.5</v>
      </c>
      <c r="F31" s="25">
        <v>-55</v>
      </c>
      <c r="G31" s="23">
        <f t="shared" si="1"/>
        <v>-149.69999999999999</v>
      </c>
      <c r="H31" s="25">
        <v>-47.1</v>
      </c>
      <c r="I31" s="25">
        <v>-55.7</v>
      </c>
      <c r="J31" s="25">
        <v>-88.8</v>
      </c>
      <c r="K31" s="23">
        <f t="shared" si="7"/>
        <v>-191.60000000000002</v>
      </c>
      <c r="L31" s="25">
        <v>-51.1</v>
      </c>
      <c r="M31" s="25">
        <v>-46.3</v>
      </c>
      <c r="N31" s="25">
        <v>-80.400000000000006</v>
      </c>
      <c r="O31" s="23">
        <f t="shared" si="8"/>
        <v>-177.8</v>
      </c>
      <c r="P31" s="25">
        <v>-61</v>
      </c>
      <c r="Q31" s="25">
        <v>-52.3</v>
      </c>
      <c r="R31" s="25">
        <v>-97.5</v>
      </c>
      <c r="S31" s="23">
        <f t="shared" si="9"/>
        <v>-210.8</v>
      </c>
      <c r="T31" s="23">
        <f t="shared" si="10"/>
        <v>-729.90000000000009</v>
      </c>
    </row>
    <row r="32" spans="1:20" ht="30" x14ac:dyDescent="0.25">
      <c r="B32" s="6"/>
      <c r="C32" s="17" t="s">
        <v>42</v>
      </c>
      <c r="D32" s="25">
        <v>-1.7</v>
      </c>
      <c r="E32" s="25">
        <v>-1.4</v>
      </c>
      <c r="F32" s="25">
        <v>-1.8</v>
      </c>
      <c r="G32" s="23">
        <f t="shared" si="1"/>
        <v>-4.8999999999999995</v>
      </c>
      <c r="H32" s="25">
        <v>-1.6</v>
      </c>
      <c r="I32" s="25">
        <v>-1.5</v>
      </c>
      <c r="J32" s="25">
        <v>-1.9</v>
      </c>
      <c r="K32" s="23">
        <f t="shared" si="7"/>
        <v>-5</v>
      </c>
      <c r="L32" s="25">
        <v>-1.7</v>
      </c>
      <c r="M32" s="25">
        <v>-2</v>
      </c>
      <c r="N32" s="25">
        <v>-2.5</v>
      </c>
      <c r="O32" s="23">
        <f t="shared" si="8"/>
        <v>-6.2</v>
      </c>
      <c r="P32" s="25">
        <v>-4</v>
      </c>
      <c r="Q32" s="25">
        <v>-10.3</v>
      </c>
      <c r="R32" s="25">
        <v>-147</v>
      </c>
      <c r="S32" s="23">
        <f t="shared" si="9"/>
        <v>-161.30000000000001</v>
      </c>
      <c r="T32" s="23">
        <f t="shared" si="10"/>
        <v>-177.4</v>
      </c>
    </row>
    <row r="33" spans="3:18" x14ac:dyDescent="0.25">
      <c r="P33" s="7"/>
      <c r="R33" s="7"/>
    </row>
    <row r="34" spans="3:18" x14ac:dyDescent="0.25">
      <c r="C34" t="s">
        <v>18</v>
      </c>
      <c r="R34" s="7"/>
    </row>
    <row r="35" spans="3:18" x14ac:dyDescent="0.25">
      <c r="C35" t="s">
        <v>12</v>
      </c>
    </row>
    <row r="37" spans="3:18" x14ac:dyDescent="0.25">
      <c r="C37" t="s">
        <v>11</v>
      </c>
    </row>
    <row r="38" spans="3:18" x14ac:dyDescent="0.25">
      <c r="C38" t="s">
        <v>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2023-06-30T11:15:54Z</dcterms:modified>
</cp:coreProperties>
</file>