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30" windowWidth="15885" windowHeight="12360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52511"/>
</workbook>
</file>

<file path=xl/calcChain.xml><?xml version="1.0" encoding="utf-8"?>
<calcChain xmlns="http://schemas.openxmlformats.org/spreadsheetml/2006/main">
  <c r="R12" i="6" l="1"/>
  <c r="H12" i="6"/>
  <c r="S27" i="8" l="1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2" i="6"/>
  <c r="S23" i="6"/>
  <c r="S24" i="6"/>
  <c r="S25" i="6"/>
  <c r="S26" i="6"/>
  <c r="S27" i="6"/>
  <c r="S21" i="6"/>
  <c r="S14" i="6"/>
  <c r="S15" i="6"/>
  <c r="S16" i="6"/>
  <c r="S17" i="6"/>
  <c r="S18" i="6"/>
  <c r="S19" i="6"/>
  <c r="S13" i="6"/>
  <c r="R20" i="6"/>
  <c r="S19" i="5"/>
  <c r="S20" i="5"/>
  <c r="S21" i="5"/>
  <c r="S22" i="5"/>
  <c r="S23" i="5"/>
  <c r="S24" i="5"/>
  <c r="S18" i="5"/>
  <c r="S13" i="5"/>
  <c r="S14" i="5"/>
  <c r="S15" i="5"/>
  <c r="S16" i="5"/>
  <c r="S12" i="5"/>
  <c r="R17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8" i="4"/>
  <c r="S19" i="4"/>
  <c r="S20" i="4"/>
  <c r="S21" i="4"/>
  <c r="S22" i="4"/>
  <c r="S23" i="4"/>
  <c r="S24" i="4"/>
  <c r="R25" i="4"/>
  <c r="R12" i="4"/>
  <c r="Q25" i="8"/>
  <c r="Q12" i="8"/>
  <c r="Q20" i="6"/>
  <c r="Q12" i="6"/>
  <c r="Q11" i="6" s="1"/>
  <c r="R11" i="8" l="1"/>
  <c r="R11" i="4"/>
  <c r="R11" i="6"/>
  <c r="R10" i="5"/>
  <c r="Q10" i="6"/>
  <c r="Q11" i="8"/>
  <c r="Q17" i="5"/>
  <c r="Q11" i="5"/>
  <c r="Q25" i="4"/>
  <c r="Q12" i="4"/>
  <c r="Q11" i="4" s="1"/>
  <c r="P25" i="8"/>
  <c r="S25" i="8" s="1"/>
  <c r="P12" i="8"/>
  <c r="P11" i="8" s="1"/>
  <c r="P20" i="6"/>
  <c r="S20" i="6" s="1"/>
  <c r="P12" i="6"/>
  <c r="P11" i="6" s="1"/>
  <c r="P17" i="5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N12" i="8"/>
  <c r="O22" i="6"/>
  <c r="O23" i="6"/>
  <c r="O24" i="6"/>
  <c r="O25" i="6"/>
  <c r="O26" i="6"/>
  <c r="O27" i="6"/>
  <c r="O21" i="6"/>
  <c r="O14" i="6"/>
  <c r="O15" i="6"/>
  <c r="O16" i="6"/>
  <c r="O17" i="6"/>
  <c r="O18" i="6"/>
  <c r="O19" i="6"/>
  <c r="O13" i="6"/>
  <c r="N20" i="6"/>
  <c r="N12" i="6"/>
  <c r="N11" i="6" s="1"/>
  <c r="O19" i="5"/>
  <c r="O20" i="5"/>
  <c r="O21" i="5"/>
  <c r="O22" i="5"/>
  <c r="O23" i="5"/>
  <c r="O24" i="5"/>
  <c r="O18" i="5"/>
  <c r="O13" i="5"/>
  <c r="O14" i="5"/>
  <c r="O15" i="5"/>
  <c r="O16" i="5"/>
  <c r="O12" i="5"/>
  <c r="N11" i="5"/>
  <c r="N17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2" i="4"/>
  <c r="N11" i="4" s="1"/>
  <c r="M25" i="8"/>
  <c r="M12" i="8"/>
  <c r="M11" i="8" s="1"/>
  <c r="M20" i="6"/>
  <c r="M12" i="6"/>
  <c r="M11" i="6" s="1"/>
  <c r="M17" i="5"/>
  <c r="M11" i="5"/>
  <c r="M25" i="4"/>
  <c r="M12" i="4"/>
  <c r="M11" i="4" s="1"/>
  <c r="L25" i="8"/>
  <c r="L12" i="8"/>
  <c r="L20" i="6"/>
  <c r="L12" i="6"/>
  <c r="L11" i="6" s="1"/>
  <c r="L17" i="5"/>
  <c r="L11" i="5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K16" i="8"/>
  <c r="K17" i="8"/>
  <c r="K18" i="8"/>
  <c r="K19" i="8"/>
  <c r="K20" i="8"/>
  <c r="K21" i="8"/>
  <c r="K22" i="8"/>
  <c r="K23" i="8"/>
  <c r="K24" i="8"/>
  <c r="J25" i="8"/>
  <c r="J12" i="8"/>
  <c r="K22" i="6"/>
  <c r="K23" i="6"/>
  <c r="K24" i="6"/>
  <c r="K25" i="6"/>
  <c r="K26" i="6"/>
  <c r="K27" i="6"/>
  <c r="K21" i="6"/>
  <c r="J20" i="6"/>
  <c r="J12" i="6"/>
  <c r="J11" i="6" s="1"/>
  <c r="K13" i="6"/>
  <c r="K14" i="6"/>
  <c r="K15" i="6"/>
  <c r="K16" i="6"/>
  <c r="K17" i="6"/>
  <c r="K18" i="6"/>
  <c r="K19" i="6"/>
  <c r="J17" i="5"/>
  <c r="J11" i="5"/>
  <c r="K19" i="5"/>
  <c r="K20" i="5"/>
  <c r="K21" i="5"/>
  <c r="K22" i="5"/>
  <c r="K23" i="5"/>
  <c r="K24" i="5"/>
  <c r="K18" i="5"/>
  <c r="K12" i="5"/>
  <c r="K13" i="5"/>
  <c r="K14" i="5"/>
  <c r="K15" i="5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G16" i="4"/>
  <c r="G17" i="4"/>
  <c r="G18" i="4"/>
  <c r="G19" i="4"/>
  <c r="G20" i="4"/>
  <c r="G21" i="4"/>
  <c r="G22" i="4"/>
  <c r="G23" i="4"/>
  <c r="G24" i="4"/>
  <c r="J25" i="4"/>
  <c r="J12" i="4"/>
  <c r="J11" i="4" s="1"/>
  <c r="I12" i="4"/>
  <c r="I11" i="4" s="1"/>
  <c r="I12" i="6"/>
  <c r="I11" i="6" s="1"/>
  <c r="I25" i="4"/>
  <c r="I12" i="8"/>
  <c r="I11" i="8" s="1"/>
  <c r="I25" i="8"/>
  <c r="I20" i="6"/>
  <c r="I17" i="5"/>
  <c r="I11" i="5"/>
  <c r="H25" i="4"/>
  <c r="H12" i="4"/>
  <c r="H11" i="4" s="1"/>
  <c r="H25" i="8"/>
  <c r="H12" i="8"/>
  <c r="H11" i="6"/>
  <c r="H20" i="6"/>
  <c r="H17" i="5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8"/>
  <c r="F12" i="8"/>
  <c r="F25" i="4"/>
  <c r="F12" i="4"/>
  <c r="F11" i="4" s="1"/>
  <c r="G22" i="6"/>
  <c r="G23" i="6"/>
  <c r="G24" i="6"/>
  <c r="G25" i="6"/>
  <c r="G26" i="6"/>
  <c r="G27" i="6"/>
  <c r="G21" i="6"/>
  <c r="G13" i="6"/>
  <c r="G14" i="6"/>
  <c r="G15" i="6"/>
  <c r="G16" i="6"/>
  <c r="G17" i="6"/>
  <c r="G18" i="6"/>
  <c r="G19" i="6"/>
  <c r="F20" i="6"/>
  <c r="F12" i="6"/>
  <c r="F11" i="6" s="1"/>
  <c r="G19" i="5"/>
  <c r="G20" i="5"/>
  <c r="G21" i="5"/>
  <c r="G22" i="5"/>
  <c r="G23" i="5"/>
  <c r="G24" i="5"/>
  <c r="G18" i="5"/>
  <c r="G12" i="5"/>
  <c r="G14" i="5"/>
  <c r="G15" i="5"/>
  <c r="G16" i="5"/>
  <c r="G13" i="5"/>
  <c r="F17" i="5"/>
  <c r="F11" i="5"/>
  <c r="E12" i="8"/>
  <c r="E11" i="8" s="1"/>
  <c r="E12" i="6"/>
  <c r="E11" i="6" s="1"/>
  <c r="E12" i="4"/>
  <c r="E11" i="4" s="1"/>
  <c r="E20" i="6"/>
  <c r="E25" i="8"/>
  <c r="E17" i="5"/>
  <c r="E11" i="5"/>
  <c r="E25" i="4"/>
  <c r="D12" i="4"/>
  <c r="D25" i="4"/>
  <c r="D12" i="6"/>
  <c r="D12" i="8"/>
  <c r="S17" i="5" l="1"/>
  <c r="T16" i="6"/>
  <c r="T22" i="6"/>
  <c r="T16" i="5"/>
  <c r="T28" i="8"/>
  <c r="I10" i="5"/>
  <c r="S11" i="5"/>
  <c r="S25" i="4"/>
  <c r="S12" i="8"/>
  <c r="O11" i="5"/>
  <c r="T30" i="8"/>
  <c r="T27" i="8"/>
  <c r="T23" i="4"/>
  <c r="T15" i="5"/>
  <c r="T19" i="6"/>
  <c r="T21" i="8"/>
  <c r="T15" i="4"/>
  <c r="T23" i="5"/>
  <c r="T19" i="5"/>
  <c r="T17" i="6"/>
  <c r="T21" i="4"/>
  <c r="T26" i="8"/>
  <c r="T24" i="8"/>
  <c r="T20" i="8"/>
  <c r="T17" i="8"/>
  <c r="T22" i="8"/>
  <c r="T14" i="8"/>
  <c r="T23" i="8"/>
  <c r="T15" i="8"/>
  <c r="S12" i="6"/>
  <c r="S11" i="6"/>
  <c r="S10" i="6" s="1"/>
  <c r="T23" i="6"/>
  <c r="T18" i="6"/>
  <c r="T14" i="6"/>
  <c r="T13" i="6"/>
  <c r="T13" i="5"/>
  <c r="T12" i="5"/>
  <c r="T24" i="5"/>
  <c r="K17" i="5"/>
  <c r="T18" i="5"/>
  <c r="T22" i="5"/>
  <c r="K11" i="5"/>
  <c r="T14" i="5"/>
  <c r="T20" i="5"/>
  <c r="T21" i="5"/>
  <c r="S11" i="4"/>
  <c r="S12" i="4"/>
  <c r="T30" i="4"/>
  <c r="T31" i="4"/>
  <c r="T27" i="4"/>
  <c r="T32" i="4"/>
  <c r="T28" i="4"/>
  <c r="T26" i="4"/>
  <c r="T29" i="4"/>
  <c r="T19" i="4"/>
  <c r="T24" i="4"/>
  <c r="T20" i="4"/>
  <c r="T16" i="4"/>
  <c r="T13" i="4"/>
  <c r="T17" i="4"/>
  <c r="T22" i="4"/>
  <c r="T18" i="4"/>
  <c r="T14" i="4"/>
  <c r="T13" i="8"/>
  <c r="O25" i="8"/>
  <c r="T16" i="8"/>
  <c r="T19" i="8"/>
  <c r="T29" i="8"/>
  <c r="O12" i="8"/>
  <c r="O25" i="4"/>
  <c r="O12" i="4"/>
  <c r="T25" i="6"/>
  <c r="O20" i="6"/>
  <c r="O11" i="6"/>
  <c r="O17" i="5"/>
  <c r="T32" i="8"/>
  <c r="T31" i="8"/>
  <c r="T18" i="8"/>
  <c r="T26" i="6"/>
  <c r="T27" i="6"/>
  <c r="T24" i="6"/>
  <c r="T21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0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6"/>
  <c r="H10" i="5"/>
  <c r="F11" i="8"/>
  <c r="F10" i="4"/>
  <c r="F10" i="6"/>
  <c r="F10" i="5"/>
  <c r="E10" i="6"/>
  <c r="E10" i="5"/>
  <c r="E10" i="8"/>
  <c r="E10" i="4"/>
  <c r="D11" i="5"/>
  <c r="G11" i="5" s="1"/>
  <c r="D11" i="8"/>
  <c r="D25" i="8"/>
  <c r="G25" i="8" s="1"/>
  <c r="D20" i="6"/>
  <c r="G20" i="6" s="1"/>
  <c r="D11" i="6"/>
  <c r="D17" i="5"/>
  <c r="G17" i="5" s="1"/>
  <c r="D11" i="4"/>
  <c r="G11" i="4" s="1"/>
  <c r="S10" i="5" l="1"/>
  <c r="K10" i="5"/>
  <c r="T11" i="5"/>
  <c r="T11" i="4"/>
  <c r="T17" i="5"/>
  <c r="T25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F10" i="8"/>
  <c r="D10" i="5"/>
  <c r="D10" i="4"/>
  <c r="D10" i="8"/>
  <c r="T10" i="4" l="1"/>
  <c r="T11" i="8"/>
  <c r="T10" i="8" s="1"/>
  <c r="T11" i="6"/>
  <c r="T20" i="6" l="1"/>
  <c r="T10" i="6" s="1"/>
  <c r="T10" i="5"/>
</calcChain>
</file>

<file path=xl/sharedStrings.xml><?xml version="1.0" encoding="utf-8"?>
<sst xmlns="http://schemas.openxmlformats.org/spreadsheetml/2006/main" count="194" uniqueCount="77">
  <si>
    <t>A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</si>
  <si>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</si>
  <si>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</si>
  <si>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</si>
  <si>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</si>
  <si>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</si>
  <si>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</si>
  <si>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</si>
  <si>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</si>
  <si>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</si>
  <si>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</si>
  <si>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</si>
  <si>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</si>
  <si>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</si>
  <si>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</si>
  <si>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</si>
  <si>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</si>
  <si>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</si>
  <si>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</si>
  <si>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</si>
  <si>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</si>
  <si>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</si>
  <si>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</si>
  <si>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</si>
  <si>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</si>
  <si>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</si>
  <si>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Kulud kokku/ Total expenditure</t>
  </si>
  <si>
    <t>Tööjõukulud/ Compensation of employees</t>
  </si>
  <si>
    <t>Majanduskulud/ Purchase of goods and services</t>
  </si>
  <si>
    <t>Muud toetused/ Other benefits</t>
  </si>
  <si>
    <t>Muud kulud/ Other current expenditures</t>
  </si>
  <si>
    <t>Põhivara amortisatsioon/ Depreciation of assets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</si>
  <si>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</si>
  <si>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</si>
  <si>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</si>
  <si>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</si>
  <si>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</si>
  <si>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</si>
  <si>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</si>
  <si>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</si>
  <si>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</si>
  <si>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</si>
  <si>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</si>
  <si>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</si>
  <si>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</si>
  <si>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</si>
  <si>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</si>
  <si>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</si>
  <si>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</si>
  <si>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</si>
  <si>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Kohalike omavalituste alamsektor hõlmab kohaliku omavalitsuse üksusi ja nende valitseva mõju all olevaid valitsussektorisse kuuluvaid üksusi.</t>
  </si>
  <si>
    <t>sh aktsiisid/ of which excise taxes</t>
  </si>
  <si>
    <t>Kulud kokku/ Total expenses</t>
  </si>
  <si>
    <t>Tööjõukulud/ Labour costs</t>
  </si>
  <si>
    <t>Majanduskulud/ Operating expenses</t>
  </si>
  <si>
    <t>Muud kulud/ Other current expenses</t>
  </si>
  <si>
    <t>Põhivara amortisatsioon/ Depreciation of fixed assets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</si>
  <si>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</si>
  <si>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</si>
  <si>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Jaanuar 2017/ January 2017</t>
  </si>
  <si>
    <t>Veebruar 2017/ February 2017</t>
  </si>
  <si>
    <t>Märts 2017/ March 2017</t>
  </si>
  <si>
    <t>I KV 2017/ 1Q 2017</t>
  </si>
  <si>
    <t>Aprill 2017/ April 2017</t>
  </si>
  <si>
    <t>Mai 2017/ May 2017</t>
  </si>
  <si>
    <t>Juuni 2017/ June 2017</t>
  </si>
  <si>
    <t>II KV 2017/ 2Q 2017</t>
  </si>
  <si>
    <t>Juuli 2017/ July 2017</t>
  </si>
  <si>
    <t>August 2017/ August 2017</t>
  </si>
  <si>
    <t>September 2017/ September 2017</t>
  </si>
  <si>
    <t>III KV 2017/ 3Q 2017</t>
  </si>
  <si>
    <t>Oktoober 2017/ October 2017</t>
  </si>
  <si>
    <t>November 2017/ November 2017</t>
  </si>
  <si>
    <t>Detsember 2017/ December 2017</t>
  </si>
  <si>
    <t>IV KV 2017/ 4Q 2017</t>
  </si>
  <si>
    <t>Kokku 2017/ Total 2017</t>
  </si>
  <si>
    <t>Uuendatud/ Updated: Detsember/December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</si>
</sst>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0" fontId="0" fillId="0" borderId="1" xfId="0" applyFill="1" applyBorder="1"/>
    <xf numFmtId="0" fontId="7" fillId="0" borderId="1" xfId="0" applyFont="1" applyBorder="1" applyAlignment="1">
      <alignment horizontal="right" wrapText="1"/>
    </xf>
    <xf numFmtId="0" fontId="0" fillId="2" borderId="0" xfId="0" applyFill="1"/>
    <xf numFmtId="0" fontId="8" fillId="0" borderId="0" xfId="0" applyFont="1"/>
    <xf numFmtId="164" fontId="6" fillId="0" borderId="1" xfId="0" applyNumberFormat="1" applyFont="1" applyBorder="1"/>
    <xf numFmtId="0" fontId="0" fillId="2" borderId="0" xfId="0" applyFill="1" applyAlignment="1">
      <alignment wrapText="1"/>
    </xf>
    <xf numFmtId="14" fontId="9" fillId="0" borderId="0" xfId="0" applyNumberFormat="1" applyFont="1"/>
    <xf numFmtId="0" fontId="6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6" fillId="2" borderId="1" xfId="0" applyNumberFormat="1" applyFont="1" applyFill="1" applyBorder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0" fillId="0" borderId="1" xfId="0" applyNumberFormat="1" applyFill="1" applyBorder="1"/>
    <xf numFmtId="164" fontId="4" fillId="2" borderId="1" xfId="0" applyNumberFormat="1" applyFont="1" applyFill="1" applyBorder="1"/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4" fontId="11" fillId="0" borderId="0" xfId="0" applyNumberFormat="1" applyFont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4" fillId="0" borderId="1" xfId="0" applyNumberFormat="1" applyFont="1" applyFill="1" applyBorder="1"/>
    <xf numFmtId="164" fontId="12" fillId="0" borderId="1" xfId="0" applyNumberFormat="1" applyFont="1" applyFill="1" applyBorder="1"/>
    <xf numFmtId="164" fontId="0" fillId="0" borderId="0" xfId="0" applyNumberFormat="1"/>
    <xf numFmtId="164" fontId="7" fillId="0" borderId="1" xfId="0" applyNumberFormat="1" applyFont="1" applyFill="1" applyBorder="1"/>
    <xf numFmtId="14" fontId="1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0"/>
  <sheetViews>
    <sheetView tabSelected="1" zoomScale="77" zoomScaleNormal="77" workbookViewId="0">
      <selection activeCell="D7" sqref="D7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3.85546875" customWidth="1"/>
    <col min="5" max="5" width="15.140625" customWidth="1"/>
    <col min="6" max="6" width="12.42578125" customWidth="1"/>
    <col min="7" max="7" width="9.85546875" customWidth="1"/>
    <col min="8" max="8" width="12.42578125" customWidth="1"/>
    <col min="9" max="9" width="11.140625" customWidth="1"/>
    <col min="10" max="10" width="11.5703125" customWidth="1"/>
    <col min="11" max="11" width="11" customWidth="1"/>
    <col min="12" max="12" width="11.140625" customWidth="1"/>
    <col min="13" max="13" width="13.7109375" customWidth="1"/>
    <col min="14" max="14" width="17" customWidth="1"/>
    <col min="15" max="15" width="11.7109375" customWidth="1"/>
    <col min="16" max="16" width="15.28515625" customWidth="1"/>
    <col min="17" max="17" width="16.28515625" customWidth="1"/>
    <col min="18" max="18" width="17.28515625" customWidth="1"/>
    <col min="19" max="19" width="11.85546875" customWidth="1"/>
    <col min="20" max="20" width="12.5703125" customWidth="1"/>
  </cols>
  <sheetData>
    <row r="2" spans="1:20" ht="15.75" x14ac:dyDescent="0.25">
      <c r="C2" s="12" t="s">
        <v>2</v>
      </c>
    </row>
    <row r="3" spans="1:20" ht="15.75" x14ac:dyDescent="0.25">
      <c r="C3" s="12" t="s">
        <v>9</v>
      </c>
    </row>
    <row r="5" spans="1:20" x14ac:dyDescent="0.25">
      <c r="C5" t="s">
        <v>32</v>
      </c>
      <c r="D5" s="37">
        <v>43131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t="s">
        <v>76</v>
      </c>
      <c r="D6" s="29">
        <v>43354</v>
      </c>
    </row>
    <row r="8" spans="1:20" x14ac:dyDescent="0.25">
      <c r="C8" t="s">
        <v>19</v>
      </c>
    </row>
    <row r="9" spans="1:20" ht="27" customHeight="1" x14ac:dyDescent="0.25">
      <c r="B9" s="11"/>
      <c r="C9" s="14" t="s">
        <v>33</v>
      </c>
      <c r="D9" s="19" t="s">
        <v>59</v>
      </c>
      <c r="E9" s="19" t="s">
        <v>60</v>
      </c>
      <c r="F9" s="19" t="s">
        <v>61</v>
      </c>
      <c r="G9" s="19" t="s">
        <v>62</v>
      </c>
      <c r="H9" s="19" t="s">
        <v>63</v>
      </c>
      <c r="I9" s="19" t="s">
        <v>64</v>
      </c>
      <c r="J9" s="19" t="s">
        <v>65</v>
      </c>
      <c r="K9" s="19" t="s">
        <v>66</v>
      </c>
      <c r="L9" s="19" t="s">
        <v>67</v>
      </c>
      <c r="M9" s="19" t="s">
        <v>68</v>
      </c>
      <c r="N9" s="19" t="s">
        <v>69</v>
      </c>
      <c r="O9" s="19" t="s">
        <v>70</v>
      </c>
      <c r="P9" s="19" t="s">
        <v>71</v>
      </c>
      <c r="Q9" s="19" t="s">
        <v>72</v>
      </c>
      <c r="R9" s="19" t="s">
        <v>73</v>
      </c>
      <c r="S9" s="19" t="s">
        <v>74</v>
      </c>
      <c r="T9" s="19" t="s">
        <v>75</v>
      </c>
    </row>
    <row r="10" spans="1:20" x14ac:dyDescent="0.25">
      <c r="B10" s="1" t="s">
        <v>0</v>
      </c>
      <c r="C10" s="1" t="s">
        <v>38</v>
      </c>
      <c r="D10" s="13">
        <f t="shared" ref="D10:T10" si="0">D11+D25</f>
        <v>56.60000000000008</v>
      </c>
      <c r="E10" s="13">
        <f t="shared" si="0"/>
        <v>-72.699999999999932</v>
      </c>
      <c r="F10" s="13">
        <f t="shared" si="0"/>
        <v>4.8999999999997499</v>
      </c>
      <c r="G10" s="22">
        <f t="shared" si="0"/>
        <v>-11.200000000000045</v>
      </c>
      <c r="H10" s="13">
        <f t="shared" si="0"/>
        <v>-20.799999999999955</v>
      </c>
      <c r="I10" s="13">
        <f t="shared" si="0"/>
        <v>42.499999999999886</v>
      </c>
      <c r="J10" s="13">
        <f t="shared" si="0"/>
        <v>37.500000000000114</v>
      </c>
      <c r="K10" s="22">
        <f t="shared" si="0"/>
        <v>59.200000000000273</v>
      </c>
      <c r="L10" s="13">
        <f t="shared" si="0"/>
        <v>26.099999999999795</v>
      </c>
      <c r="M10" s="13">
        <f t="shared" si="0"/>
        <v>38.600000000000023</v>
      </c>
      <c r="N10" s="27">
        <f t="shared" si="0"/>
        <v>33.200000000000045</v>
      </c>
      <c r="O10" s="22">
        <f t="shared" si="0"/>
        <v>97.899999999999864</v>
      </c>
      <c r="P10" s="13">
        <f t="shared" si="0"/>
        <v>-27.300000000000068</v>
      </c>
      <c r="Q10" s="13">
        <f t="shared" si="0"/>
        <v>51.699999999999932</v>
      </c>
      <c r="R10" s="13">
        <f t="shared" si="0"/>
        <v>-16.700000000000273</v>
      </c>
      <c r="S10" s="22">
        <f t="shared" si="0"/>
        <v>7.6999999999993634</v>
      </c>
      <c r="T10" s="22">
        <f t="shared" si="0"/>
        <v>153.59999999999945</v>
      </c>
    </row>
    <row r="11" spans="1:20" x14ac:dyDescent="0.25">
      <c r="B11" s="4">
        <v>1</v>
      </c>
      <c r="C11" s="1" t="s">
        <v>20</v>
      </c>
      <c r="D11" s="13">
        <f t="shared" ref="D11:R11" si="1">D12+D17+D18+D19+D20+D21+D22+D23+D24</f>
        <v>544.40000000000009</v>
      </c>
      <c r="E11" s="13">
        <f t="shared" si="1"/>
        <v>404.70000000000005</v>
      </c>
      <c r="F11" s="27">
        <f t="shared" si="1"/>
        <v>546.09999999999991</v>
      </c>
      <c r="G11" s="22">
        <f>SUM(D11:F11)</f>
        <v>1495.2</v>
      </c>
      <c r="H11" s="13">
        <f t="shared" si="1"/>
        <v>487</v>
      </c>
      <c r="I11" s="13">
        <f t="shared" si="1"/>
        <v>572.39999999999986</v>
      </c>
      <c r="J11" s="13">
        <f t="shared" si="1"/>
        <v>645.10000000000014</v>
      </c>
      <c r="K11" s="22">
        <f>SUM(H11:J11)</f>
        <v>1704.5</v>
      </c>
      <c r="L11" s="27">
        <f t="shared" si="1"/>
        <v>512.09999999999991</v>
      </c>
      <c r="M11" s="27">
        <f t="shared" si="1"/>
        <v>523.70000000000005</v>
      </c>
      <c r="N11" s="27">
        <f t="shared" si="1"/>
        <v>578.70000000000005</v>
      </c>
      <c r="O11" s="22">
        <f>SUM(L11:N11)</f>
        <v>1614.5</v>
      </c>
      <c r="P11" s="27">
        <f t="shared" si="1"/>
        <v>522.5</v>
      </c>
      <c r="Q11" s="27">
        <f t="shared" si="1"/>
        <v>619.5</v>
      </c>
      <c r="R11" s="27">
        <f t="shared" si="1"/>
        <v>989.39999999999975</v>
      </c>
      <c r="S11" s="22">
        <f>P11+Q11+R11</f>
        <v>2131.3999999999996</v>
      </c>
      <c r="T11" s="22">
        <f>G11+K11+O11+S11</f>
        <v>6945.5999999999995</v>
      </c>
    </row>
    <row r="12" spans="1:20" x14ac:dyDescent="0.25">
      <c r="B12" s="5"/>
      <c r="C12" s="2" t="s">
        <v>34</v>
      </c>
      <c r="D12" s="25">
        <f t="shared" ref="D12:R12" si="2">D13+D14+D15+D16</f>
        <v>441.60000000000008</v>
      </c>
      <c r="E12" s="25">
        <f t="shared" si="2"/>
        <v>311.90000000000003</v>
      </c>
      <c r="F12" s="25">
        <f t="shared" si="2"/>
        <v>416.09999999999997</v>
      </c>
      <c r="G12" s="23">
        <f>SUM(D12:F12)</f>
        <v>1169.6000000000001</v>
      </c>
      <c r="H12" s="25">
        <f t="shared" si="2"/>
        <v>376.09999999999997</v>
      </c>
      <c r="I12" s="25">
        <f t="shared" si="2"/>
        <v>416.79999999999995</v>
      </c>
      <c r="J12" s="25">
        <f t="shared" si="2"/>
        <v>474.1</v>
      </c>
      <c r="K12" s="26">
        <f t="shared" ref="K12:K24" si="3">SUM(H12:J12)</f>
        <v>1267</v>
      </c>
      <c r="L12" s="25">
        <f t="shared" si="2"/>
        <v>397.6</v>
      </c>
      <c r="M12" s="25">
        <f t="shared" si="2"/>
        <v>396.20000000000005</v>
      </c>
      <c r="N12" s="25">
        <f t="shared" si="2"/>
        <v>384.4</v>
      </c>
      <c r="O12" s="26">
        <f>SUM(L12:N12)</f>
        <v>1178.2</v>
      </c>
      <c r="P12" s="25">
        <f t="shared" si="2"/>
        <v>419.6</v>
      </c>
      <c r="Q12" s="25">
        <f t="shared" si="2"/>
        <v>416.4</v>
      </c>
      <c r="R12" s="25">
        <f t="shared" si="2"/>
        <v>460.5</v>
      </c>
      <c r="S12" s="26">
        <f>P12+Q12+R12</f>
        <v>1296.5</v>
      </c>
      <c r="T12" s="23">
        <f>G12+K12+O12+S12</f>
        <v>4911.3</v>
      </c>
    </row>
    <row r="13" spans="1:20" x14ac:dyDescent="0.25">
      <c r="A13" s="7"/>
      <c r="B13" s="5"/>
      <c r="C13" s="8" t="s">
        <v>40</v>
      </c>
      <c r="D13" s="25">
        <v>132.4</v>
      </c>
      <c r="E13" s="25">
        <v>134.5</v>
      </c>
      <c r="F13" s="25">
        <v>169.8</v>
      </c>
      <c r="G13" s="23">
        <f t="shared" ref="G13:G24" si="4">SUM(D13:F13)</f>
        <v>436.7</v>
      </c>
      <c r="H13" s="25">
        <v>155.69999999999999</v>
      </c>
      <c r="I13" s="25">
        <v>152.6</v>
      </c>
      <c r="J13" s="25">
        <v>196.6</v>
      </c>
      <c r="K13" s="26">
        <f t="shared" si="3"/>
        <v>504.9</v>
      </c>
      <c r="L13" s="30">
        <v>144.19999999999999</v>
      </c>
      <c r="M13" s="32">
        <v>132.5</v>
      </c>
      <c r="N13" s="32">
        <v>137.19999999999999</v>
      </c>
      <c r="O13" s="26">
        <f>SUM(L13:N13)</f>
        <v>413.9</v>
      </c>
      <c r="P13" s="34">
        <v>138.4</v>
      </c>
      <c r="Q13" s="34">
        <v>165.4</v>
      </c>
      <c r="R13" s="34">
        <v>136.69999999999999</v>
      </c>
      <c r="S13" s="26">
        <f t="shared" ref="S13:S24" si="5">P13+Q13+R13</f>
        <v>440.5</v>
      </c>
      <c r="T13" s="23">
        <f>G13+K13+O13+S13</f>
        <v>1796</v>
      </c>
    </row>
    <row r="14" spans="1:20" x14ac:dyDescent="0.25">
      <c r="A14" s="7"/>
      <c r="B14" s="5"/>
      <c r="C14" s="8" t="s">
        <v>41</v>
      </c>
      <c r="D14" s="36">
        <v>151.30000000000001</v>
      </c>
      <c r="E14" s="25">
        <v>137.1</v>
      </c>
      <c r="F14" s="25">
        <v>158.69999999999999</v>
      </c>
      <c r="G14" s="23">
        <f t="shared" si="4"/>
        <v>447.09999999999997</v>
      </c>
      <c r="H14" s="25">
        <v>152.69999999999999</v>
      </c>
      <c r="I14" s="25">
        <v>169.8</v>
      </c>
      <c r="J14" s="25">
        <v>172.4</v>
      </c>
      <c r="K14" s="26">
        <f t="shared" si="3"/>
        <v>494.9</v>
      </c>
      <c r="L14" s="30">
        <v>170.3</v>
      </c>
      <c r="M14" s="32">
        <v>173.7</v>
      </c>
      <c r="N14" s="32">
        <v>162.6</v>
      </c>
      <c r="O14" s="26">
        <f t="shared" ref="O14:O24" si="6">SUM(L14:N14)</f>
        <v>506.6</v>
      </c>
      <c r="P14" s="34">
        <v>173.5</v>
      </c>
      <c r="Q14" s="34">
        <v>164.4</v>
      </c>
      <c r="R14" s="34">
        <v>191.2</v>
      </c>
      <c r="S14" s="26">
        <f t="shared" si="5"/>
        <v>529.09999999999991</v>
      </c>
      <c r="T14" s="23">
        <f t="shared" ref="T14:T24" si="7">G14+K14+O14+S14</f>
        <v>1977.6999999999998</v>
      </c>
    </row>
    <row r="15" spans="1:20" x14ac:dyDescent="0.25">
      <c r="A15" s="7"/>
      <c r="B15" s="5"/>
      <c r="C15" s="10" t="s">
        <v>42</v>
      </c>
      <c r="D15" s="25">
        <v>149.6</v>
      </c>
      <c r="E15" s="25">
        <v>34.700000000000003</v>
      </c>
      <c r="F15" s="25">
        <v>52.2</v>
      </c>
      <c r="G15" s="23">
        <f t="shared" si="4"/>
        <v>236.5</v>
      </c>
      <c r="H15" s="25">
        <v>61.4</v>
      </c>
      <c r="I15" s="25">
        <v>87</v>
      </c>
      <c r="J15" s="25">
        <v>100</v>
      </c>
      <c r="K15" s="26">
        <f t="shared" si="3"/>
        <v>248.4</v>
      </c>
      <c r="L15" s="30">
        <v>75</v>
      </c>
      <c r="M15" s="32">
        <v>84.4</v>
      </c>
      <c r="N15" s="32">
        <v>76</v>
      </c>
      <c r="O15" s="26">
        <f t="shared" si="6"/>
        <v>235.4</v>
      </c>
      <c r="P15" s="34">
        <v>80.599999999999994</v>
      </c>
      <c r="Q15" s="34">
        <v>80.7</v>
      </c>
      <c r="R15" s="34">
        <v>126.6</v>
      </c>
      <c r="S15" s="26">
        <f t="shared" si="5"/>
        <v>287.89999999999998</v>
      </c>
      <c r="T15" s="23">
        <f t="shared" si="7"/>
        <v>1008.1999999999999</v>
      </c>
    </row>
    <row r="16" spans="1:20" x14ac:dyDescent="0.25">
      <c r="A16" s="7"/>
      <c r="B16" s="5"/>
      <c r="C16" s="8" t="s">
        <v>49</v>
      </c>
      <c r="D16" s="25">
        <v>8.3000000000000007</v>
      </c>
      <c r="E16" s="25">
        <v>5.6</v>
      </c>
      <c r="F16" s="25">
        <v>35.4</v>
      </c>
      <c r="G16" s="23">
        <f t="shared" si="4"/>
        <v>49.3</v>
      </c>
      <c r="H16" s="25">
        <v>6.3</v>
      </c>
      <c r="I16" s="25">
        <v>7.4</v>
      </c>
      <c r="J16" s="25">
        <v>5.0999999999999996</v>
      </c>
      <c r="K16" s="26">
        <f t="shared" si="3"/>
        <v>18.799999999999997</v>
      </c>
      <c r="L16" s="30">
        <v>8.1</v>
      </c>
      <c r="M16" s="32">
        <v>5.6</v>
      </c>
      <c r="N16" s="32">
        <v>8.6</v>
      </c>
      <c r="O16" s="26">
        <f t="shared" si="6"/>
        <v>22.299999999999997</v>
      </c>
      <c r="P16" s="34">
        <v>27.1</v>
      </c>
      <c r="Q16" s="34">
        <v>5.9</v>
      </c>
      <c r="R16" s="34">
        <v>6</v>
      </c>
      <c r="S16" s="26">
        <f t="shared" si="5"/>
        <v>39</v>
      </c>
      <c r="T16" s="23">
        <f t="shared" si="7"/>
        <v>129.39999999999998</v>
      </c>
    </row>
    <row r="17" spans="1:20" x14ac:dyDescent="0.25">
      <c r="A17" s="7"/>
      <c r="B17" s="5"/>
      <c r="C17" s="21" t="s">
        <v>44</v>
      </c>
      <c r="D17" s="25">
        <v>237.8</v>
      </c>
      <c r="E17" s="25">
        <v>237.9</v>
      </c>
      <c r="F17" s="25">
        <v>248.6</v>
      </c>
      <c r="G17" s="23">
        <f t="shared" si="4"/>
        <v>724.30000000000007</v>
      </c>
      <c r="H17" s="25">
        <v>258.2</v>
      </c>
      <c r="I17" s="25">
        <v>253.3</v>
      </c>
      <c r="J17" s="25">
        <v>287</v>
      </c>
      <c r="K17" s="26">
        <f t="shared" si="3"/>
        <v>798.5</v>
      </c>
      <c r="L17" s="30">
        <v>263.5</v>
      </c>
      <c r="M17" s="32">
        <v>244.1</v>
      </c>
      <c r="N17" s="32">
        <v>256.5</v>
      </c>
      <c r="O17" s="26">
        <f t="shared" si="6"/>
        <v>764.1</v>
      </c>
      <c r="P17" s="34">
        <v>258.3</v>
      </c>
      <c r="Q17" s="34">
        <v>266.5</v>
      </c>
      <c r="R17" s="34">
        <v>314.8</v>
      </c>
      <c r="S17" s="26">
        <f t="shared" si="5"/>
        <v>839.59999999999991</v>
      </c>
      <c r="T17" s="23">
        <f t="shared" si="7"/>
        <v>3126.5</v>
      </c>
    </row>
    <row r="18" spans="1:20" x14ac:dyDescent="0.25">
      <c r="A18" s="7"/>
      <c r="B18" s="5"/>
      <c r="C18" s="3" t="s">
        <v>21</v>
      </c>
      <c r="D18" s="25">
        <v>52.8</v>
      </c>
      <c r="E18" s="25">
        <v>52</v>
      </c>
      <c r="F18" s="25">
        <v>65.2</v>
      </c>
      <c r="G18" s="23">
        <f t="shared" si="4"/>
        <v>170</v>
      </c>
      <c r="H18" s="25">
        <v>60.4</v>
      </c>
      <c r="I18" s="25">
        <v>56.9</v>
      </c>
      <c r="J18" s="25">
        <v>57.6</v>
      </c>
      <c r="K18" s="26">
        <f t="shared" si="3"/>
        <v>174.9</v>
      </c>
      <c r="L18" s="30">
        <v>48.9</v>
      </c>
      <c r="M18" s="32">
        <v>49.1</v>
      </c>
      <c r="N18" s="32">
        <v>60.1</v>
      </c>
      <c r="O18" s="26">
        <f t="shared" si="6"/>
        <v>158.1</v>
      </c>
      <c r="P18" s="34">
        <v>62.6</v>
      </c>
      <c r="Q18" s="34">
        <v>59.2</v>
      </c>
      <c r="R18" s="34">
        <v>53.8</v>
      </c>
      <c r="S18" s="26">
        <f t="shared" si="5"/>
        <v>175.60000000000002</v>
      </c>
      <c r="T18" s="23">
        <f t="shared" si="7"/>
        <v>678.6</v>
      </c>
    </row>
    <row r="19" spans="1:20" x14ac:dyDescent="0.25">
      <c r="A19" s="7"/>
      <c r="B19" s="5"/>
      <c r="C19" s="3" t="s">
        <v>22</v>
      </c>
      <c r="D19" s="25">
        <v>18.399999999999999</v>
      </c>
      <c r="E19" s="25">
        <v>13.1</v>
      </c>
      <c r="F19" s="25">
        <v>47</v>
      </c>
      <c r="G19" s="23">
        <f t="shared" si="4"/>
        <v>78.5</v>
      </c>
      <c r="H19" s="25">
        <v>16</v>
      </c>
      <c r="I19" s="25">
        <v>37</v>
      </c>
      <c r="J19" s="25">
        <v>62.6</v>
      </c>
      <c r="K19" s="26">
        <f t="shared" si="3"/>
        <v>115.6</v>
      </c>
      <c r="L19" s="30">
        <v>26.5</v>
      </c>
      <c r="M19" s="32">
        <v>43.3</v>
      </c>
      <c r="N19" s="32">
        <v>83.2</v>
      </c>
      <c r="O19" s="26">
        <f t="shared" si="6"/>
        <v>153</v>
      </c>
      <c r="P19" s="34">
        <v>40.299999999999997</v>
      </c>
      <c r="Q19" s="34">
        <v>56.5</v>
      </c>
      <c r="R19" s="34">
        <v>315.10000000000002</v>
      </c>
      <c r="S19" s="26">
        <f t="shared" si="5"/>
        <v>411.90000000000003</v>
      </c>
      <c r="T19" s="23">
        <f t="shared" si="7"/>
        <v>759</v>
      </c>
    </row>
    <row r="20" spans="1:20" x14ac:dyDescent="0.25">
      <c r="A20" s="7"/>
      <c r="B20" s="5"/>
      <c r="C20" s="3" t="s">
        <v>23</v>
      </c>
      <c r="D20" s="25">
        <v>8.6</v>
      </c>
      <c r="E20" s="25">
        <v>2.8</v>
      </c>
      <c r="F20" s="25">
        <v>30</v>
      </c>
      <c r="G20" s="23">
        <f t="shared" si="4"/>
        <v>41.4</v>
      </c>
      <c r="H20" s="25">
        <v>5.0999999999999996</v>
      </c>
      <c r="I20" s="25">
        <v>4.9000000000000004</v>
      </c>
      <c r="J20" s="25">
        <v>28.6</v>
      </c>
      <c r="K20" s="26">
        <f t="shared" si="3"/>
        <v>38.6</v>
      </c>
      <c r="L20" s="30">
        <v>8.5</v>
      </c>
      <c r="M20" s="32">
        <v>6.3</v>
      </c>
      <c r="N20" s="32">
        <v>27.9</v>
      </c>
      <c r="O20" s="26">
        <f t="shared" si="6"/>
        <v>42.7</v>
      </c>
      <c r="P20" s="34">
        <v>5.5</v>
      </c>
      <c r="Q20" s="34">
        <v>5</v>
      </c>
      <c r="R20" s="34">
        <v>30.8</v>
      </c>
      <c r="S20" s="26">
        <f t="shared" si="5"/>
        <v>41.3</v>
      </c>
      <c r="T20" s="23">
        <f t="shared" si="7"/>
        <v>164</v>
      </c>
    </row>
    <row r="21" spans="1:20" ht="45" x14ac:dyDescent="0.25">
      <c r="A21" s="7"/>
      <c r="B21" s="5"/>
      <c r="C21" s="3" t="s">
        <v>45</v>
      </c>
      <c r="D21" s="25">
        <v>-2.9</v>
      </c>
      <c r="E21" s="25">
        <v>-4.0999999999999996</v>
      </c>
      <c r="F21" s="25">
        <v>-3.7</v>
      </c>
      <c r="G21" s="23">
        <f t="shared" si="4"/>
        <v>-10.7</v>
      </c>
      <c r="H21" s="25">
        <v>-1.5</v>
      </c>
      <c r="I21" s="25">
        <v>-3.1</v>
      </c>
      <c r="J21" s="25">
        <v>-2.8</v>
      </c>
      <c r="K21" s="26">
        <f t="shared" si="3"/>
        <v>-7.3999999999999995</v>
      </c>
      <c r="L21" s="30">
        <v>-3.6</v>
      </c>
      <c r="M21" s="32">
        <v>-3.8</v>
      </c>
      <c r="N21" s="32">
        <v>-6.3</v>
      </c>
      <c r="O21" s="26">
        <f t="shared" si="6"/>
        <v>-13.7</v>
      </c>
      <c r="P21" s="34">
        <v>-4.7</v>
      </c>
      <c r="Q21" s="34">
        <v>-2</v>
      </c>
      <c r="R21" s="34">
        <v>6.6</v>
      </c>
      <c r="S21" s="26">
        <f t="shared" si="5"/>
        <v>-0.10000000000000053</v>
      </c>
      <c r="T21" s="23">
        <f t="shared" si="7"/>
        <v>-31.9</v>
      </c>
    </row>
    <row r="22" spans="1:20" ht="29.25" customHeight="1" x14ac:dyDescent="0.25">
      <c r="B22" s="5"/>
      <c r="C22" s="3" t="s">
        <v>24</v>
      </c>
      <c r="D22" s="25">
        <v>-211.4</v>
      </c>
      <c r="E22" s="25">
        <v>-209.2</v>
      </c>
      <c r="F22" s="25">
        <v>-257.10000000000002</v>
      </c>
      <c r="G22" s="23">
        <f t="shared" si="4"/>
        <v>-677.7</v>
      </c>
      <c r="H22" s="25">
        <v>-227.7</v>
      </c>
      <c r="I22" s="25">
        <v>-226.2</v>
      </c>
      <c r="J22" s="25">
        <v>-260.89999999999998</v>
      </c>
      <c r="K22" s="26">
        <f t="shared" si="3"/>
        <v>-714.8</v>
      </c>
      <c r="L22" s="30">
        <v>-230.8</v>
      </c>
      <c r="M22" s="32">
        <v>-215.6</v>
      </c>
      <c r="N22" s="32">
        <v>-227</v>
      </c>
      <c r="O22" s="26">
        <f t="shared" si="6"/>
        <v>-673.4</v>
      </c>
      <c r="P22" s="34">
        <v>-255.6</v>
      </c>
      <c r="Q22" s="34">
        <v>-235.9</v>
      </c>
      <c r="R22" s="34">
        <v>-287.89999999999998</v>
      </c>
      <c r="S22" s="26">
        <f t="shared" si="5"/>
        <v>-779.4</v>
      </c>
      <c r="T22" s="23">
        <f t="shared" si="7"/>
        <v>-2845.3</v>
      </c>
    </row>
    <row r="23" spans="1:20" x14ac:dyDescent="0.25">
      <c r="A23" s="7"/>
      <c r="B23" s="5"/>
      <c r="C23" s="3" t="s">
        <v>25</v>
      </c>
      <c r="D23" s="25">
        <v>0</v>
      </c>
      <c r="E23" s="25">
        <v>0.1</v>
      </c>
      <c r="F23" s="25">
        <v>-0.1</v>
      </c>
      <c r="G23" s="23">
        <f t="shared" si="4"/>
        <v>0</v>
      </c>
      <c r="H23" s="25">
        <v>0.6</v>
      </c>
      <c r="I23" s="25">
        <v>25.5</v>
      </c>
      <c r="J23" s="25">
        <v>-0.7</v>
      </c>
      <c r="K23" s="26">
        <f t="shared" si="3"/>
        <v>25.400000000000002</v>
      </c>
      <c r="L23" s="30">
        <v>0</v>
      </c>
      <c r="M23" s="32">
        <v>4</v>
      </c>
      <c r="N23" s="32">
        <v>0.1</v>
      </c>
      <c r="O23" s="26">
        <f t="shared" si="6"/>
        <v>4.0999999999999996</v>
      </c>
      <c r="P23" s="34">
        <v>0</v>
      </c>
      <c r="Q23" s="34">
        <v>52.4</v>
      </c>
      <c r="R23" s="34">
        <v>87</v>
      </c>
      <c r="S23" s="26">
        <f t="shared" si="5"/>
        <v>139.4</v>
      </c>
      <c r="T23" s="23">
        <f t="shared" si="7"/>
        <v>168.9</v>
      </c>
    </row>
    <row r="24" spans="1:20" ht="60" x14ac:dyDescent="0.25">
      <c r="B24" s="6"/>
      <c r="C24" s="3" t="s">
        <v>46</v>
      </c>
      <c r="D24" s="25">
        <v>-0.5</v>
      </c>
      <c r="E24" s="25">
        <v>0.2</v>
      </c>
      <c r="F24" s="25">
        <v>0.1</v>
      </c>
      <c r="G24" s="23">
        <f t="shared" si="4"/>
        <v>-0.19999999999999998</v>
      </c>
      <c r="H24" s="25">
        <v>-0.2</v>
      </c>
      <c r="I24" s="25">
        <v>7.3</v>
      </c>
      <c r="J24" s="25">
        <v>-0.4</v>
      </c>
      <c r="K24" s="26">
        <f t="shared" si="3"/>
        <v>6.6999999999999993</v>
      </c>
      <c r="L24" s="30">
        <v>1.5</v>
      </c>
      <c r="M24" s="32">
        <v>0.1</v>
      </c>
      <c r="N24" s="32">
        <v>-0.2</v>
      </c>
      <c r="O24" s="26">
        <f t="shared" si="6"/>
        <v>1.4000000000000001</v>
      </c>
      <c r="P24" s="34">
        <v>-3.5</v>
      </c>
      <c r="Q24" s="34">
        <v>1.4</v>
      </c>
      <c r="R24" s="34">
        <v>8.6999999999999993</v>
      </c>
      <c r="S24" s="26">
        <f t="shared" si="5"/>
        <v>6.6</v>
      </c>
      <c r="T24" s="23">
        <f t="shared" si="7"/>
        <v>14.5</v>
      </c>
    </row>
    <row r="25" spans="1:20" x14ac:dyDescent="0.25">
      <c r="B25" s="4">
        <v>2</v>
      </c>
      <c r="C25" s="1" t="s">
        <v>26</v>
      </c>
      <c r="D25" s="27">
        <f t="shared" ref="D25:R25" si="8">D26+D27+D28+D29+D30+D31+D32</f>
        <v>-487.8</v>
      </c>
      <c r="E25" s="27">
        <f t="shared" si="8"/>
        <v>-477.4</v>
      </c>
      <c r="F25" s="27">
        <f t="shared" si="8"/>
        <v>-541.20000000000016</v>
      </c>
      <c r="G25" s="22">
        <f>SUM(D25:F25)</f>
        <v>-1506.4</v>
      </c>
      <c r="H25" s="27">
        <f t="shared" si="8"/>
        <v>-507.79999999999995</v>
      </c>
      <c r="I25" s="27">
        <f t="shared" si="8"/>
        <v>-529.9</v>
      </c>
      <c r="J25" s="27">
        <f t="shared" si="8"/>
        <v>-607.6</v>
      </c>
      <c r="K25" s="22">
        <f>SUM(H25:J25)</f>
        <v>-1645.2999999999997</v>
      </c>
      <c r="L25" s="27">
        <f t="shared" si="8"/>
        <v>-486.00000000000011</v>
      </c>
      <c r="M25" s="27">
        <f t="shared" si="8"/>
        <v>-485.1</v>
      </c>
      <c r="N25" s="27">
        <f t="shared" si="8"/>
        <v>-545.5</v>
      </c>
      <c r="O25" s="22">
        <f>SUM(L25:N25)</f>
        <v>-1516.6000000000001</v>
      </c>
      <c r="P25" s="27">
        <f t="shared" si="8"/>
        <v>-549.80000000000007</v>
      </c>
      <c r="Q25" s="27">
        <f t="shared" si="8"/>
        <v>-567.80000000000007</v>
      </c>
      <c r="R25" s="27">
        <f t="shared" si="8"/>
        <v>-1006.1</v>
      </c>
      <c r="S25" s="22">
        <f>P25+Q25+R25</f>
        <v>-2123.7000000000003</v>
      </c>
      <c r="T25" s="22">
        <f>G25+K25+O25+S25</f>
        <v>-6792</v>
      </c>
    </row>
    <row r="26" spans="1:20" x14ac:dyDescent="0.25">
      <c r="B26" s="5"/>
      <c r="C26" s="2" t="s">
        <v>27</v>
      </c>
      <c r="D26" s="25">
        <v>-102.7</v>
      </c>
      <c r="E26" s="25">
        <v>-104.7</v>
      </c>
      <c r="F26" s="25">
        <v>-109.2</v>
      </c>
      <c r="G26" s="23">
        <f>SUM(D26:F26)</f>
        <v>-316.60000000000002</v>
      </c>
      <c r="H26" s="25">
        <v>-111.2</v>
      </c>
      <c r="I26" s="25">
        <v>-113.3</v>
      </c>
      <c r="J26" s="25">
        <v>-133.19999999999999</v>
      </c>
      <c r="K26" s="23">
        <f>SUM(H26:J26)</f>
        <v>-357.7</v>
      </c>
      <c r="L26" s="25">
        <v>-103.8</v>
      </c>
      <c r="M26" s="25">
        <v>-102.5</v>
      </c>
      <c r="N26" s="25">
        <v>-106.8</v>
      </c>
      <c r="O26" s="23">
        <f>SUM(L26:N26)</f>
        <v>-313.10000000000002</v>
      </c>
      <c r="P26" s="25">
        <v>-114.6</v>
      </c>
      <c r="Q26" s="25">
        <v>-125.3</v>
      </c>
      <c r="R26" s="25">
        <v>-176.8</v>
      </c>
      <c r="S26" s="23">
        <f>P26+Q26+R26</f>
        <v>-416.7</v>
      </c>
      <c r="T26" s="23">
        <f>G26+K26+O26+S26</f>
        <v>-1404.1</v>
      </c>
    </row>
    <row r="27" spans="1:20" x14ac:dyDescent="0.25">
      <c r="B27" s="5"/>
      <c r="C27" s="2" t="s">
        <v>28</v>
      </c>
      <c r="D27" s="25">
        <v>-62.9</v>
      </c>
      <c r="E27" s="25">
        <v>-66.8</v>
      </c>
      <c r="F27" s="25">
        <v>-73.900000000000006</v>
      </c>
      <c r="G27" s="23">
        <f t="shared" ref="G27:G32" si="9">SUM(D27:F27)</f>
        <v>-203.6</v>
      </c>
      <c r="H27" s="25">
        <v>-65.5</v>
      </c>
      <c r="I27" s="25">
        <v>-69.5</v>
      </c>
      <c r="J27" s="25">
        <v>-86.9</v>
      </c>
      <c r="K27" s="23">
        <f t="shared" ref="K27:K32" si="10">SUM(H27:J27)</f>
        <v>-221.9</v>
      </c>
      <c r="L27" s="25">
        <v>-60.5</v>
      </c>
      <c r="M27" s="25">
        <v>-63.2</v>
      </c>
      <c r="N27" s="25">
        <v>-75.2</v>
      </c>
      <c r="O27" s="23">
        <f t="shared" ref="O27:O32" si="11">SUM(L27:N27)</f>
        <v>-198.9</v>
      </c>
      <c r="P27" s="25">
        <v>-86.7</v>
      </c>
      <c r="Q27" s="25">
        <v>-96.9</v>
      </c>
      <c r="R27" s="25">
        <v>-109.6</v>
      </c>
      <c r="S27" s="23">
        <f t="shared" ref="S27:S32" si="12">P27+Q27+R27</f>
        <v>-293.20000000000005</v>
      </c>
      <c r="T27" s="23">
        <f t="shared" ref="T27:T32" si="13">G27+K27+O27+S27</f>
        <v>-917.6</v>
      </c>
    </row>
    <row r="28" spans="1:20" x14ac:dyDescent="0.25">
      <c r="B28" s="5"/>
      <c r="C28" s="2" t="s">
        <v>35</v>
      </c>
      <c r="D28" s="25">
        <v>-198.5</v>
      </c>
      <c r="E28" s="25">
        <v>-195.6</v>
      </c>
      <c r="F28" s="25">
        <v>-195.6</v>
      </c>
      <c r="G28" s="23">
        <f t="shared" si="9"/>
        <v>-589.70000000000005</v>
      </c>
      <c r="H28" s="25">
        <v>-200.5</v>
      </c>
      <c r="I28" s="25">
        <v>-199.6</v>
      </c>
      <c r="J28" s="25">
        <v>-198</v>
      </c>
      <c r="K28" s="23">
        <f t="shared" si="10"/>
        <v>-598.1</v>
      </c>
      <c r="L28" s="25">
        <v>-195.4</v>
      </c>
      <c r="M28" s="25">
        <v>-195.9</v>
      </c>
      <c r="N28" s="25">
        <v>-213.1</v>
      </c>
      <c r="O28" s="23">
        <f t="shared" si="11"/>
        <v>-604.4</v>
      </c>
      <c r="P28" s="25">
        <v>-212.9</v>
      </c>
      <c r="Q28" s="25">
        <v>-201.2</v>
      </c>
      <c r="R28" s="25">
        <v>-213.6</v>
      </c>
      <c r="S28" s="23">
        <f t="shared" si="12"/>
        <v>-627.70000000000005</v>
      </c>
      <c r="T28" s="23">
        <f t="shared" si="13"/>
        <v>-2419.9000000000005</v>
      </c>
    </row>
    <row r="29" spans="1:20" x14ac:dyDescent="0.25">
      <c r="B29" s="5"/>
      <c r="C29" s="2" t="s">
        <v>29</v>
      </c>
      <c r="D29" s="25">
        <v>-98.2</v>
      </c>
      <c r="E29" s="25">
        <v>-79.400000000000006</v>
      </c>
      <c r="F29" s="25">
        <v>-129.6</v>
      </c>
      <c r="G29" s="23">
        <f t="shared" si="9"/>
        <v>-307.20000000000005</v>
      </c>
      <c r="H29" s="25">
        <v>-99.6</v>
      </c>
      <c r="I29" s="25">
        <v>-118.3</v>
      </c>
      <c r="J29" s="25">
        <v>-126</v>
      </c>
      <c r="K29" s="23">
        <f t="shared" si="10"/>
        <v>-343.9</v>
      </c>
      <c r="L29" s="25">
        <v>-93.1</v>
      </c>
      <c r="M29" s="25">
        <v>-89.5</v>
      </c>
      <c r="N29" s="25">
        <v>-113.3</v>
      </c>
      <c r="O29" s="23">
        <f t="shared" si="11"/>
        <v>-295.89999999999998</v>
      </c>
      <c r="P29" s="25">
        <v>-100.5</v>
      </c>
      <c r="Q29" s="25">
        <v>-104.1</v>
      </c>
      <c r="R29" s="25">
        <v>-368.3</v>
      </c>
      <c r="S29" s="23">
        <f t="shared" si="12"/>
        <v>-572.9</v>
      </c>
      <c r="T29" s="23">
        <f t="shared" si="13"/>
        <v>-1519.9</v>
      </c>
    </row>
    <row r="30" spans="1:20" x14ac:dyDescent="0.25">
      <c r="B30" s="5"/>
      <c r="C30" s="2" t="s">
        <v>30</v>
      </c>
      <c r="D30" s="25">
        <v>-4.2</v>
      </c>
      <c r="E30" s="25">
        <v>-4.4000000000000004</v>
      </c>
      <c r="F30" s="25">
        <v>-5.7</v>
      </c>
      <c r="G30" s="23">
        <f t="shared" si="9"/>
        <v>-14.3</v>
      </c>
      <c r="H30" s="25">
        <v>-5</v>
      </c>
      <c r="I30" s="25">
        <v>-4.7</v>
      </c>
      <c r="J30" s="25">
        <v>-5.9</v>
      </c>
      <c r="K30" s="23">
        <f t="shared" si="10"/>
        <v>-15.6</v>
      </c>
      <c r="L30" s="25">
        <v>-4</v>
      </c>
      <c r="M30" s="25">
        <v>-4.4000000000000004</v>
      </c>
      <c r="N30" s="25">
        <v>-6.6</v>
      </c>
      <c r="O30" s="23">
        <f t="shared" si="11"/>
        <v>-15</v>
      </c>
      <c r="P30" s="25">
        <v>-5.7</v>
      </c>
      <c r="Q30" s="25">
        <v>-9.6999999999999993</v>
      </c>
      <c r="R30" s="25">
        <v>-12.5</v>
      </c>
      <c r="S30" s="23">
        <f t="shared" si="12"/>
        <v>-27.9</v>
      </c>
      <c r="T30" s="23">
        <f t="shared" si="13"/>
        <v>-72.8</v>
      </c>
    </row>
    <row r="31" spans="1:20" x14ac:dyDescent="0.25">
      <c r="B31" s="5"/>
      <c r="C31" s="9" t="s">
        <v>31</v>
      </c>
      <c r="D31" s="25">
        <v>-21.6</v>
      </c>
      <c r="E31" s="25">
        <v>-24.7</v>
      </c>
      <c r="F31" s="25">
        <v>-25.7</v>
      </c>
      <c r="G31" s="23">
        <f t="shared" si="9"/>
        <v>-72</v>
      </c>
      <c r="H31" s="25">
        <v>-24.8</v>
      </c>
      <c r="I31" s="25">
        <v>-23.5</v>
      </c>
      <c r="J31" s="25">
        <v>-56.5</v>
      </c>
      <c r="K31" s="23">
        <f t="shared" si="10"/>
        <v>-104.8</v>
      </c>
      <c r="L31" s="25">
        <v>-28.1</v>
      </c>
      <c r="M31" s="25">
        <v>-28.8</v>
      </c>
      <c r="N31" s="25">
        <v>-29.3</v>
      </c>
      <c r="O31" s="23">
        <f t="shared" si="11"/>
        <v>-86.2</v>
      </c>
      <c r="P31" s="25">
        <v>-28.5</v>
      </c>
      <c r="Q31" s="25">
        <v>-29.4</v>
      </c>
      <c r="R31" s="25">
        <v>-42.6</v>
      </c>
      <c r="S31" s="23">
        <f t="shared" si="12"/>
        <v>-100.5</v>
      </c>
      <c r="T31" s="23">
        <f t="shared" si="13"/>
        <v>-363.5</v>
      </c>
    </row>
    <row r="32" spans="1:20" ht="30" x14ac:dyDescent="0.25">
      <c r="B32" s="6"/>
      <c r="C32" s="17" t="s">
        <v>47</v>
      </c>
      <c r="D32" s="25">
        <v>0.3</v>
      </c>
      <c r="E32" s="25">
        <v>-1.8</v>
      </c>
      <c r="F32" s="25">
        <v>-1.5</v>
      </c>
      <c r="G32" s="23">
        <f t="shared" si="9"/>
        <v>-3</v>
      </c>
      <c r="H32" s="25">
        <v>-1.2</v>
      </c>
      <c r="I32" s="25">
        <v>-1</v>
      </c>
      <c r="J32" s="25">
        <v>-1.1000000000000001</v>
      </c>
      <c r="K32" s="23">
        <f t="shared" si="10"/>
        <v>-3.3000000000000003</v>
      </c>
      <c r="L32" s="25">
        <v>-1.1000000000000001</v>
      </c>
      <c r="M32" s="25">
        <v>-0.8</v>
      </c>
      <c r="N32" s="25">
        <v>-1.2</v>
      </c>
      <c r="O32" s="23">
        <f t="shared" si="11"/>
        <v>-3.1</v>
      </c>
      <c r="P32" s="25">
        <v>-0.9</v>
      </c>
      <c r="Q32" s="25">
        <v>-1.2</v>
      </c>
      <c r="R32" s="25">
        <v>-82.7</v>
      </c>
      <c r="S32" s="23">
        <f t="shared" si="12"/>
        <v>-84.8</v>
      </c>
      <c r="T32" s="23">
        <f t="shared" si="13"/>
        <v>-94.2</v>
      </c>
    </row>
    <row r="33" spans="3:18" x14ac:dyDescent="0.25">
      <c r="J33" s="7"/>
      <c r="R33" s="7"/>
    </row>
    <row r="34" spans="3:18" x14ac:dyDescent="0.25">
      <c r="C34" t="s">
        <v>13</v>
      </c>
    </row>
    <row r="35" spans="3:18" x14ac:dyDescent="0.25">
      <c r="C35" t="s">
        <v>12</v>
      </c>
    </row>
    <row r="37" spans="3:18" x14ac:dyDescent="0.25">
      <c r="C37" t="s">
        <v>3</v>
      </c>
    </row>
    <row r="38" spans="3:18" x14ac:dyDescent="0.25">
      <c r="C38" t="s">
        <v>57</v>
      </c>
    </row>
    <row r="39" spans="3:18" x14ac:dyDescent="0.25">
      <c r="C39" t="s">
        <v>10</v>
      </c>
    </row>
    <row r="40" spans="3:18" x14ac:dyDescent="0.25">
      <c r="C40" t="s">
        <v>58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0"/>
  <sheetViews>
    <sheetView zoomScale="77" zoomScaleNormal="77" workbookViewId="0">
      <selection activeCell="D7" sqref="D7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3.85546875" bestFit="1" customWidth="1"/>
    <col min="5" max="5" width="15.140625" bestFit="1" customWidth="1"/>
    <col min="6" max="6" width="12" bestFit="1" customWidth="1"/>
    <col min="7" max="7" width="9.85546875" customWidth="1"/>
    <col min="8" max="8" width="11.42578125" bestFit="1" customWidth="1"/>
    <col min="9" max="9" width="10.140625" bestFit="1" customWidth="1"/>
    <col min="10" max="10" width="11.42578125" bestFit="1" customWidth="1"/>
    <col min="11" max="11" width="11.5703125" customWidth="1"/>
    <col min="12" max="12" width="10.85546875" bestFit="1" customWidth="1"/>
    <col min="13" max="13" width="12.7109375" bestFit="1" customWidth="1"/>
    <col min="14" max="14" width="16.7109375" bestFit="1" customWidth="1"/>
    <col min="15" max="15" width="11.42578125" customWidth="1"/>
    <col min="16" max="16" width="15.140625" bestFit="1" customWidth="1"/>
    <col min="17" max="17" width="16.140625" bestFit="1" customWidth="1"/>
    <col min="18" max="18" width="16.85546875" bestFit="1" customWidth="1"/>
    <col min="19" max="19" width="10.85546875" customWidth="1"/>
    <col min="20" max="20" width="12.5703125" customWidth="1"/>
  </cols>
  <sheetData>
    <row r="2" spans="1:22" ht="15.75" x14ac:dyDescent="0.25">
      <c r="C2" s="12" t="s">
        <v>1</v>
      </c>
    </row>
    <row r="3" spans="1:22" ht="15.75" x14ac:dyDescent="0.25">
      <c r="C3" s="12" t="s">
        <v>8</v>
      </c>
    </row>
    <row r="5" spans="1:22" x14ac:dyDescent="0.25">
      <c r="C5" t="s">
        <v>32</v>
      </c>
      <c r="D5" s="37">
        <v>43131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2" x14ac:dyDescent="0.25">
      <c r="C6" t="s">
        <v>76</v>
      </c>
      <c r="D6" s="29">
        <v>43354</v>
      </c>
    </row>
    <row r="8" spans="1:22" x14ac:dyDescent="0.25">
      <c r="C8" t="s">
        <v>19</v>
      </c>
    </row>
    <row r="9" spans="1:22" ht="30.75" customHeight="1" x14ac:dyDescent="0.25">
      <c r="B9" s="11"/>
      <c r="C9" s="14" t="s">
        <v>36</v>
      </c>
      <c r="D9" s="19" t="s">
        <v>59</v>
      </c>
      <c r="E9" s="19" t="s">
        <v>60</v>
      </c>
      <c r="F9" s="19" t="s">
        <v>61</v>
      </c>
      <c r="G9" s="19" t="s">
        <v>62</v>
      </c>
      <c r="H9" s="19" t="s">
        <v>63</v>
      </c>
      <c r="I9" s="19" t="s">
        <v>64</v>
      </c>
      <c r="J9" s="19" t="s">
        <v>65</v>
      </c>
      <c r="K9" s="19" t="s">
        <v>66</v>
      </c>
      <c r="L9" s="19" t="s">
        <v>67</v>
      </c>
      <c r="M9" s="19" t="s">
        <v>68</v>
      </c>
      <c r="N9" s="19" t="s">
        <v>69</v>
      </c>
      <c r="O9" s="19" t="s">
        <v>70</v>
      </c>
      <c r="P9" s="19" t="s">
        <v>71</v>
      </c>
      <c r="Q9" s="19" t="s">
        <v>72</v>
      </c>
      <c r="R9" s="19" t="s">
        <v>73</v>
      </c>
      <c r="S9" s="19" t="s">
        <v>74</v>
      </c>
      <c r="T9" s="19" t="s">
        <v>75</v>
      </c>
    </row>
    <row r="10" spans="1:22" x14ac:dyDescent="0.25">
      <c r="B10" s="1" t="s">
        <v>0</v>
      </c>
      <c r="C10" s="1" t="s">
        <v>38</v>
      </c>
      <c r="D10" s="13">
        <f t="shared" ref="D10:T10" si="0">D11+D17</f>
        <v>-9</v>
      </c>
      <c r="E10" s="13">
        <f t="shared" si="0"/>
        <v>0</v>
      </c>
      <c r="F10" s="13">
        <f t="shared" si="0"/>
        <v>-9.3999999999999915</v>
      </c>
      <c r="G10" s="22">
        <f t="shared" si="0"/>
        <v>-18.400000000000034</v>
      </c>
      <c r="H10" s="13">
        <f t="shared" si="0"/>
        <v>3.8999999999999631</v>
      </c>
      <c r="I10" s="13">
        <f t="shared" si="0"/>
        <v>2</v>
      </c>
      <c r="J10" s="13">
        <f t="shared" si="0"/>
        <v>17.799999999999997</v>
      </c>
      <c r="K10" s="22">
        <f t="shared" si="0"/>
        <v>23.699999999999989</v>
      </c>
      <c r="L10" s="13">
        <f t="shared" si="0"/>
        <v>19.5</v>
      </c>
      <c r="M10" s="13">
        <f t="shared" si="0"/>
        <v>7.0999999999999943</v>
      </c>
      <c r="N10" s="27">
        <f t="shared" si="0"/>
        <v>2.7999999999999687</v>
      </c>
      <c r="O10" s="22">
        <f t="shared" si="0"/>
        <v>29.399999999999977</v>
      </c>
      <c r="P10" s="13">
        <f t="shared" si="0"/>
        <v>3.7999999999999829</v>
      </c>
      <c r="Q10" s="13">
        <f t="shared" si="0"/>
        <v>-1.1000000000000227</v>
      </c>
      <c r="R10" s="27">
        <f t="shared" si="0"/>
        <v>23.200000000000003</v>
      </c>
      <c r="S10" s="22">
        <f t="shared" si="0"/>
        <v>25.89999999999992</v>
      </c>
      <c r="T10" s="22">
        <f t="shared" si="0"/>
        <v>60.599999999999909</v>
      </c>
    </row>
    <row r="11" spans="1:22" x14ac:dyDescent="0.25">
      <c r="B11" s="4">
        <v>1</v>
      </c>
      <c r="C11" s="1" t="s">
        <v>20</v>
      </c>
      <c r="D11" s="13">
        <f>D12+D13+D14+D15+D16</f>
        <v>107.39999999999999</v>
      </c>
      <c r="E11" s="13">
        <f>E12+E13+E14+E15+E16</f>
        <v>105.09999999999998</v>
      </c>
      <c r="F11" s="13">
        <f>F12+F13+F14+F15+F16</f>
        <v>113.9</v>
      </c>
      <c r="G11" s="22">
        <f>SUM(D11:F11)</f>
        <v>326.39999999999998</v>
      </c>
      <c r="H11" s="13">
        <f>H12+H13+H14+H15+H16</f>
        <v>116.19999999999999</v>
      </c>
      <c r="I11" s="13">
        <f>I12+I13+I14+I15+I16</f>
        <v>120.6</v>
      </c>
      <c r="J11" s="13">
        <f>J12+J13+J14+J15+J16</f>
        <v>130.30000000000001</v>
      </c>
      <c r="K11" s="22">
        <f>SUM(H11:J11)</f>
        <v>367.1</v>
      </c>
      <c r="L11" s="13">
        <f>L12+L13+L14+L15+L16</f>
        <v>122.6</v>
      </c>
      <c r="M11" s="13">
        <f>M12+M13+M14+M15+M16</f>
        <v>115.5</v>
      </c>
      <c r="N11" s="27">
        <f>N12+N13+N14+N15+N16</f>
        <v>117.39999999999999</v>
      </c>
      <c r="O11" s="22">
        <f>SUM(L11:N11)</f>
        <v>355.5</v>
      </c>
      <c r="P11" s="13">
        <f>P12+P13+P14+P15+P16</f>
        <v>126.6</v>
      </c>
      <c r="Q11" s="13">
        <f>Q12+Q13+Q14+Q15+Q16</f>
        <v>127.69999999999999</v>
      </c>
      <c r="R11" s="27">
        <f>R12+R13+R14+R15+R16</f>
        <v>146.5</v>
      </c>
      <c r="S11" s="22">
        <f>P11+Q11+R11</f>
        <v>400.79999999999995</v>
      </c>
      <c r="T11" s="22">
        <f>G11+K11+O11+S11</f>
        <v>1449.8</v>
      </c>
    </row>
    <row r="12" spans="1:22" ht="14.25" customHeight="1" x14ac:dyDescent="0.25">
      <c r="A12" s="7"/>
      <c r="B12" s="5"/>
      <c r="C12" s="21" t="s">
        <v>44</v>
      </c>
      <c r="D12" s="25">
        <v>97.8</v>
      </c>
      <c r="E12" s="25">
        <v>97.8</v>
      </c>
      <c r="F12" s="25">
        <v>105.2</v>
      </c>
      <c r="G12" s="23">
        <f>SUM(D12:F12)</f>
        <v>300.8</v>
      </c>
      <c r="H12" s="25">
        <v>106.5</v>
      </c>
      <c r="I12" s="25">
        <v>104.4</v>
      </c>
      <c r="J12" s="25">
        <v>117.9</v>
      </c>
      <c r="K12" s="26">
        <f t="shared" ref="K12:K16" si="1">SUM(H12:J12)</f>
        <v>328.8</v>
      </c>
      <c r="L12" s="30">
        <v>108.4</v>
      </c>
      <c r="M12" s="31">
        <v>100.4</v>
      </c>
      <c r="N12" s="31">
        <v>104.7</v>
      </c>
      <c r="O12" s="26">
        <f>SUM(L12:N12)</f>
        <v>313.5</v>
      </c>
      <c r="P12" s="33">
        <v>106.4</v>
      </c>
      <c r="Q12" s="33">
        <v>109.8</v>
      </c>
      <c r="R12" s="33">
        <v>125.6</v>
      </c>
      <c r="S12" s="26">
        <f>P12+Q12+R12</f>
        <v>341.79999999999995</v>
      </c>
      <c r="T12" s="23">
        <f>G12+K12+O12+S12</f>
        <v>1284.9000000000001</v>
      </c>
      <c r="V12" s="35"/>
    </row>
    <row r="13" spans="1:22" x14ac:dyDescent="0.25">
      <c r="A13" s="7"/>
      <c r="B13" s="5"/>
      <c r="C13" s="3" t="s">
        <v>21</v>
      </c>
      <c r="D13" s="25">
        <v>0.1</v>
      </c>
      <c r="E13" s="25">
        <v>0.1</v>
      </c>
      <c r="F13" s="25">
        <v>0.2</v>
      </c>
      <c r="G13" s="23">
        <f>SUM(D13:F13)</f>
        <v>0.4</v>
      </c>
      <c r="H13" s="25">
        <v>0.1</v>
      </c>
      <c r="I13" s="25">
        <v>0.1</v>
      </c>
      <c r="J13" s="25">
        <v>0.9</v>
      </c>
      <c r="K13" s="26">
        <f t="shared" si="1"/>
        <v>1.1000000000000001</v>
      </c>
      <c r="L13" s="30">
        <v>0.1</v>
      </c>
      <c r="M13" s="31">
        <v>0.1</v>
      </c>
      <c r="N13" s="31">
        <v>0.1</v>
      </c>
      <c r="O13" s="26">
        <f t="shared" ref="O13:O16" si="2">SUM(L13:N13)</f>
        <v>0.30000000000000004</v>
      </c>
      <c r="P13" s="33">
        <v>0.1</v>
      </c>
      <c r="Q13" s="33">
        <v>0.1</v>
      </c>
      <c r="R13" s="33">
        <v>1.9</v>
      </c>
      <c r="S13" s="26">
        <f t="shared" ref="S13:S16" si="3">P13+Q13+R13</f>
        <v>2.1</v>
      </c>
      <c r="T13" s="23">
        <f t="shared" ref="T13:T16" si="4">G13+K13+O13+S13</f>
        <v>3.9000000000000004</v>
      </c>
    </row>
    <row r="14" spans="1:22" x14ac:dyDescent="0.25">
      <c r="A14" s="7"/>
      <c r="B14" s="5"/>
      <c r="C14" s="3" t="s">
        <v>22</v>
      </c>
      <c r="D14" s="25">
        <v>9.4</v>
      </c>
      <c r="E14" s="25">
        <v>7</v>
      </c>
      <c r="F14" s="25">
        <v>8.4</v>
      </c>
      <c r="G14" s="23">
        <f t="shared" ref="G14:G16" si="5">SUM(D14:F14)</f>
        <v>24.799999999999997</v>
      </c>
      <c r="H14" s="25">
        <v>9.5</v>
      </c>
      <c r="I14" s="25">
        <v>16</v>
      </c>
      <c r="J14" s="25">
        <v>11.4</v>
      </c>
      <c r="K14" s="26">
        <f t="shared" si="1"/>
        <v>36.9</v>
      </c>
      <c r="L14" s="30">
        <v>13.9</v>
      </c>
      <c r="M14" s="31">
        <v>14.9</v>
      </c>
      <c r="N14" s="31">
        <v>12.5</v>
      </c>
      <c r="O14" s="26">
        <f t="shared" si="2"/>
        <v>41.3</v>
      </c>
      <c r="P14" s="33">
        <v>19.899999999999999</v>
      </c>
      <c r="Q14" s="33">
        <v>17.7</v>
      </c>
      <c r="R14" s="33">
        <v>18.7</v>
      </c>
      <c r="S14" s="26">
        <f t="shared" si="3"/>
        <v>56.3</v>
      </c>
      <c r="T14" s="23">
        <f t="shared" si="4"/>
        <v>159.30000000000001</v>
      </c>
    </row>
    <row r="15" spans="1:22" x14ac:dyDescent="0.25">
      <c r="A15" s="7"/>
      <c r="B15" s="5"/>
      <c r="C15" s="3" t="s">
        <v>23</v>
      </c>
      <c r="D15" s="25">
        <v>0.1</v>
      </c>
      <c r="E15" s="25">
        <v>0.1</v>
      </c>
      <c r="F15" s="25">
        <v>0.1</v>
      </c>
      <c r="G15" s="23">
        <f t="shared" si="5"/>
        <v>0.30000000000000004</v>
      </c>
      <c r="H15" s="25">
        <v>0.1</v>
      </c>
      <c r="I15" s="25">
        <v>0.1</v>
      </c>
      <c r="J15" s="25">
        <v>0.1</v>
      </c>
      <c r="K15" s="26">
        <f t="shared" si="1"/>
        <v>0.30000000000000004</v>
      </c>
      <c r="L15" s="30">
        <v>0.1</v>
      </c>
      <c r="M15" s="31">
        <v>0.1</v>
      </c>
      <c r="N15" s="31">
        <v>0.1</v>
      </c>
      <c r="O15" s="26">
        <f t="shared" si="2"/>
        <v>0.30000000000000004</v>
      </c>
      <c r="P15" s="33">
        <v>0.1</v>
      </c>
      <c r="Q15" s="33">
        <v>0.1</v>
      </c>
      <c r="R15" s="33">
        <v>0.3</v>
      </c>
      <c r="S15" s="26">
        <f t="shared" si="3"/>
        <v>0.5</v>
      </c>
      <c r="T15" s="23">
        <f t="shared" si="4"/>
        <v>1.4000000000000001</v>
      </c>
    </row>
    <row r="16" spans="1:22" ht="60" x14ac:dyDescent="0.25">
      <c r="B16" s="6"/>
      <c r="C16" s="3" t="s">
        <v>46</v>
      </c>
      <c r="D16" s="25">
        <v>0</v>
      </c>
      <c r="E16" s="25">
        <v>0.1</v>
      </c>
      <c r="F16" s="25">
        <v>0</v>
      </c>
      <c r="G16" s="23">
        <f t="shared" si="5"/>
        <v>0.1</v>
      </c>
      <c r="H16" s="25">
        <v>0</v>
      </c>
      <c r="I16" s="25">
        <v>0</v>
      </c>
      <c r="J16" s="25">
        <v>0</v>
      </c>
      <c r="K16" s="26">
        <f t="shared" si="1"/>
        <v>0</v>
      </c>
      <c r="L16" s="30">
        <v>0.1</v>
      </c>
      <c r="M16" s="31">
        <v>0</v>
      </c>
      <c r="N16" s="31">
        <v>0</v>
      </c>
      <c r="O16" s="26">
        <f t="shared" si="2"/>
        <v>0.1</v>
      </c>
      <c r="P16" s="33">
        <v>0.1</v>
      </c>
      <c r="Q16" s="33">
        <v>0</v>
      </c>
      <c r="R16" s="33">
        <v>0</v>
      </c>
      <c r="S16" s="26">
        <f t="shared" si="3"/>
        <v>0.1</v>
      </c>
      <c r="T16" s="23">
        <f t="shared" si="4"/>
        <v>0.30000000000000004</v>
      </c>
    </row>
    <row r="17" spans="2:20" x14ac:dyDescent="0.25">
      <c r="B17" s="4">
        <v>2</v>
      </c>
      <c r="C17" s="1" t="s">
        <v>26</v>
      </c>
      <c r="D17" s="27">
        <f>D18+D19+D20+D21+D22+D23+D24</f>
        <v>-116.39999999999999</v>
      </c>
      <c r="E17" s="27">
        <f>E18+E19+E20+E21+E22+E23+E24</f>
        <v>-105.10000000000001</v>
      </c>
      <c r="F17" s="27">
        <f>F18+F19+F20+F21+F22+F23+F24</f>
        <v>-123.3</v>
      </c>
      <c r="G17" s="22">
        <f>SUM(D17:F17)</f>
        <v>-344.8</v>
      </c>
      <c r="H17" s="27">
        <f>H18+H19+H20+H21+H22+H23+H24</f>
        <v>-112.30000000000003</v>
      </c>
      <c r="I17" s="27">
        <f>I18+I19+I20+I21+I22+I23+I24</f>
        <v>-118.6</v>
      </c>
      <c r="J17" s="27">
        <f>J18+J19+J20+J21+J22+J23+J24</f>
        <v>-112.50000000000001</v>
      </c>
      <c r="K17" s="22">
        <f>SUM(H17:J17)</f>
        <v>-343.40000000000003</v>
      </c>
      <c r="L17" s="27">
        <f>L18+L19+L20+L21+L22+L23+L24</f>
        <v>-103.1</v>
      </c>
      <c r="M17" s="27">
        <f>M18+M19+M20+M21+M22+M23+M24</f>
        <v>-108.4</v>
      </c>
      <c r="N17" s="27">
        <f>N18+N19+N20+N21+N22+N23+N24</f>
        <v>-114.60000000000002</v>
      </c>
      <c r="O17" s="22">
        <f>SUM(L17:N17)</f>
        <v>-326.10000000000002</v>
      </c>
      <c r="P17" s="27">
        <f>P18+P19+P20+P21+P22+P23+P24</f>
        <v>-122.80000000000001</v>
      </c>
      <c r="Q17" s="27">
        <f>Q18+Q19+Q20+Q21+Q22+Q23+Q24</f>
        <v>-128.80000000000001</v>
      </c>
      <c r="R17" s="27">
        <f>R18+R19+R20+R21+R22+R23+R24</f>
        <v>-123.3</v>
      </c>
      <c r="S17" s="22">
        <f>P17+Q17+R17</f>
        <v>-374.90000000000003</v>
      </c>
      <c r="T17" s="22">
        <f>G17+K17+O17+S17</f>
        <v>-1389.2</v>
      </c>
    </row>
    <row r="18" spans="2:20" x14ac:dyDescent="0.25">
      <c r="B18" s="16"/>
      <c r="C18" s="2" t="s">
        <v>35</v>
      </c>
      <c r="D18" s="28">
        <v>-111.3</v>
      </c>
      <c r="E18" s="28">
        <v>-99.3</v>
      </c>
      <c r="F18" s="28">
        <v>-117.8</v>
      </c>
      <c r="G18" s="24">
        <f>SUM(D18:F18)</f>
        <v>-328.4</v>
      </c>
      <c r="H18" s="28">
        <v>-105.9</v>
      </c>
      <c r="I18" s="28">
        <v>-111.8</v>
      </c>
      <c r="J18" s="28">
        <v>-107</v>
      </c>
      <c r="K18" s="24">
        <f>SUM(H18:J18)</f>
        <v>-324.7</v>
      </c>
      <c r="L18" s="28">
        <v>-98.1</v>
      </c>
      <c r="M18" s="28">
        <v>-102.5</v>
      </c>
      <c r="N18" s="28">
        <v>-109.5</v>
      </c>
      <c r="O18" s="24">
        <f>SUM(L18:N18)</f>
        <v>-310.10000000000002</v>
      </c>
      <c r="P18" s="28">
        <v>-116.2</v>
      </c>
      <c r="Q18" s="28">
        <v>-121.4</v>
      </c>
      <c r="R18" s="28">
        <v>-115</v>
      </c>
      <c r="S18" s="24">
        <f>P18+Q18+R18</f>
        <v>-352.6</v>
      </c>
      <c r="T18" s="24">
        <f>G18+K18+O18+S18</f>
        <v>-1315.8</v>
      </c>
    </row>
    <row r="19" spans="2:20" x14ac:dyDescent="0.25">
      <c r="B19" s="5"/>
      <c r="C19" s="2" t="s">
        <v>29</v>
      </c>
      <c r="D19" s="25">
        <v>-0.8</v>
      </c>
      <c r="E19" s="25">
        <v>-0.9</v>
      </c>
      <c r="F19" s="25">
        <v>-1</v>
      </c>
      <c r="G19" s="24">
        <f t="shared" ref="G19:G24" si="6">SUM(D19:F19)</f>
        <v>-2.7</v>
      </c>
      <c r="H19" s="28">
        <v>-0.9</v>
      </c>
      <c r="I19" s="28">
        <v>-1.1000000000000001</v>
      </c>
      <c r="J19" s="28">
        <v>-1.2</v>
      </c>
      <c r="K19" s="24">
        <f t="shared" ref="K19:K24" si="7">SUM(H19:J19)</f>
        <v>-3.2</v>
      </c>
      <c r="L19" s="28">
        <v>-0.8</v>
      </c>
      <c r="M19" s="28">
        <v>-0.9</v>
      </c>
      <c r="N19" s="28">
        <v>-0.9</v>
      </c>
      <c r="O19" s="24">
        <f t="shared" ref="O19:O24" si="8">SUM(L19:N19)</f>
        <v>-2.6</v>
      </c>
      <c r="P19" s="28">
        <v>-1</v>
      </c>
      <c r="Q19" s="28">
        <v>-1.2</v>
      </c>
      <c r="R19" s="28">
        <v>-1.1000000000000001</v>
      </c>
      <c r="S19" s="24">
        <f t="shared" ref="S19:S24" si="9">P19+Q19+R19</f>
        <v>-3.3000000000000003</v>
      </c>
      <c r="T19" s="24">
        <f t="shared" ref="T19:T24" si="10">G19+K19+O19+S19</f>
        <v>-11.8</v>
      </c>
    </row>
    <row r="20" spans="2:20" x14ac:dyDescent="0.25">
      <c r="B20" s="5"/>
      <c r="C20" s="2" t="s">
        <v>27</v>
      </c>
      <c r="D20" s="25">
        <v>-1.7</v>
      </c>
      <c r="E20" s="25">
        <v>-1.9</v>
      </c>
      <c r="F20" s="25">
        <v>-1.8</v>
      </c>
      <c r="G20" s="24">
        <f t="shared" si="6"/>
        <v>-5.3999999999999995</v>
      </c>
      <c r="H20" s="28">
        <v>-1.9</v>
      </c>
      <c r="I20" s="28">
        <v>-1.8</v>
      </c>
      <c r="J20" s="28">
        <v>-1.8</v>
      </c>
      <c r="K20" s="24">
        <f t="shared" si="7"/>
        <v>-5.5</v>
      </c>
      <c r="L20" s="28">
        <v>-1.4</v>
      </c>
      <c r="M20" s="28">
        <v>-2.1</v>
      </c>
      <c r="N20" s="28">
        <v>-1.9</v>
      </c>
      <c r="O20" s="24">
        <f t="shared" si="8"/>
        <v>-5.4</v>
      </c>
      <c r="P20" s="28">
        <v>-1.9</v>
      </c>
      <c r="Q20" s="28">
        <v>-2</v>
      </c>
      <c r="R20" s="28">
        <v>-3.2</v>
      </c>
      <c r="S20" s="24">
        <f t="shared" si="9"/>
        <v>-7.1</v>
      </c>
      <c r="T20" s="24">
        <f t="shared" si="10"/>
        <v>-23.4</v>
      </c>
    </row>
    <row r="21" spans="2:20" x14ac:dyDescent="0.25">
      <c r="B21" s="5"/>
      <c r="C21" s="2" t="s">
        <v>28</v>
      </c>
      <c r="D21" s="25">
        <v>-2.1</v>
      </c>
      <c r="E21" s="25">
        <v>-2.5</v>
      </c>
      <c r="F21" s="25">
        <v>-2.1</v>
      </c>
      <c r="G21" s="24">
        <f t="shared" si="6"/>
        <v>-6.6999999999999993</v>
      </c>
      <c r="H21" s="28">
        <v>-3</v>
      </c>
      <c r="I21" s="28">
        <v>-3.3</v>
      </c>
      <c r="J21" s="28">
        <v>-1.9</v>
      </c>
      <c r="K21" s="24">
        <f t="shared" si="7"/>
        <v>-8.1999999999999993</v>
      </c>
      <c r="L21" s="28">
        <v>-2.2999999999999998</v>
      </c>
      <c r="M21" s="28">
        <v>-2.4</v>
      </c>
      <c r="N21" s="28">
        <v>-1.7</v>
      </c>
      <c r="O21" s="24">
        <f t="shared" si="8"/>
        <v>-6.3999999999999995</v>
      </c>
      <c r="P21" s="28">
        <v>-3</v>
      </c>
      <c r="Q21" s="28">
        <v>-3.4</v>
      </c>
      <c r="R21" s="28">
        <v>-2.8</v>
      </c>
      <c r="S21" s="24">
        <f t="shared" si="9"/>
        <v>-9.1999999999999993</v>
      </c>
      <c r="T21" s="24">
        <f t="shared" si="10"/>
        <v>-30.499999999999996</v>
      </c>
    </row>
    <row r="22" spans="2:20" x14ac:dyDescent="0.25">
      <c r="B22" s="5"/>
      <c r="C22" s="2" t="s">
        <v>30</v>
      </c>
      <c r="D22" s="25">
        <v>-0.3</v>
      </c>
      <c r="E22" s="25">
        <v>-0.3</v>
      </c>
      <c r="F22" s="25">
        <v>-0.4</v>
      </c>
      <c r="G22" s="24">
        <f t="shared" si="6"/>
        <v>-1</v>
      </c>
      <c r="H22" s="28">
        <v>-0.4</v>
      </c>
      <c r="I22" s="28">
        <v>-0.4</v>
      </c>
      <c r="J22" s="28">
        <v>-0.4</v>
      </c>
      <c r="K22" s="24">
        <f t="shared" si="7"/>
        <v>-1.2000000000000002</v>
      </c>
      <c r="L22" s="28">
        <v>-0.3</v>
      </c>
      <c r="M22" s="28">
        <v>-0.3</v>
      </c>
      <c r="N22" s="28">
        <v>-0.4</v>
      </c>
      <c r="O22" s="24">
        <f t="shared" si="8"/>
        <v>-1</v>
      </c>
      <c r="P22" s="28">
        <v>-0.4</v>
      </c>
      <c r="Q22" s="28">
        <v>-0.5</v>
      </c>
      <c r="R22" s="28">
        <v>-0.9</v>
      </c>
      <c r="S22" s="24">
        <f t="shared" si="9"/>
        <v>-1.8</v>
      </c>
      <c r="T22" s="24">
        <f t="shared" si="10"/>
        <v>-5</v>
      </c>
    </row>
    <row r="23" spans="2:20" x14ac:dyDescent="0.25">
      <c r="B23" s="5"/>
      <c r="C23" s="9" t="s">
        <v>31</v>
      </c>
      <c r="D23" s="25">
        <v>-0.2</v>
      </c>
      <c r="E23" s="25">
        <v>-0.2</v>
      </c>
      <c r="F23" s="25">
        <v>-0.2</v>
      </c>
      <c r="G23" s="24">
        <f t="shared" si="6"/>
        <v>-0.60000000000000009</v>
      </c>
      <c r="H23" s="28">
        <v>-0.2</v>
      </c>
      <c r="I23" s="28">
        <v>-0.2</v>
      </c>
      <c r="J23" s="28">
        <v>-0.2</v>
      </c>
      <c r="K23" s="24">
        <f t="shared" si="7"/>
        <v>-0.60000000000000009</v>
      </c>
      <c r="L23" s="28">
        <v>-0.2</v>
      </c>
      <c r="M23" s="28">
        <v>-0.2</v>
      </c>
      <c r="N23" s="28">
        <v>-0.2</v>
      </c>
      <c r="O23" s="24">
        <f t="shared" si="8"/>
        <v>-0.60000000000000009</v>
      </c>
      <c r="P23" s="28">
        <v>-0.3</v>
      </c>
      <c r="Q23" s="28">
        <v>-0.3</v>
      </c>
      <c r="R23" s="28">
        <v>-0.3</v>
      </c>
      <c r="S23" s="24">
        <f t="shared" si="9"/>
        <v>-0.89999999999999991</v>
      </c>
      <c r="T23" s="24">
        <f t="shared" si="10"/>
        <v>-2.7</v>
      </c>
    </row>
    <row r="24" spans="2:20" ht="30" x14ac:dyDescent="0.25">
      <c r="B24" s="6"/>
      <c r="C24" s="17" t="s">
        <v>47</v>
      </c>
      <c r="D24" s="25">
        <v>0</v>
      </c>
      <c r="E24" s="25">
        <v>0</v>
      </c>
      <c r="F24" s="25">
        <v>0</v>
      </c>
      <c r="G24" s="24">
        <f t="shared" si="6"/>
        <v>0</v>
      </c>
      <c r="H24" s="28">
        <v>0</v>
      </c>
      <c r="I24" s="28">
        <v>0</v>
      </c>
      <c r="J24" s="28">
        <v>0</v>
      </c>
      <c r="K24" s="24">
        <f t="shared" si="7"/>
        <v>0</v>
      </c>
      <c r="L24" s="28">
        <v>0</v>
      </c>
      <c r="M24" s="28">
        <v>0</v>
      </c>
      <c r="N24" s="28">
        <v>0</v>
      </c>
      <c r="O24" s="24">
        <f t="shared" si="8"/>
        <v>0</v>
      </c>
      <c r="P24" s="28">
        <v>0</v>
      </c>
      <c r="Q24" s="28">
        <v>0</v>
      </c>
      <c r="R24" s="28">
        <v>0</v>
      </c>
      <c r="S24" s="24">
        <f t="shared" si="9"/>
        <v>0</v>
      </c>
      <c r="T24" s="24">
        <f t="shared" si="10"/>
        <v>0</v>
      </c>
    </row>
    <row r="25" spans="2:20" x14ac:dyDescent="0.25">
      <c r="R25" s="7"/>
    </row>
    <row r="26" spans="2:20" x14ac:dyDescent="0.25">
      <c r="C26" t="s">
        <v>13</v>
      </c>
      <c r="R26" s="7"/>
    </row>
    <row r="27" spans="2:20" x14ac:dyDescent="0.25">
      <c r="C27" t="s">
        <v>12</v>
      </c>
    </row>
    <row r="29" spans="2:20" x14ac:dyDescent="0.25">
      <c r="C29" t="s">
        <v>14</v>
      </c>
    </row>
    <row r="30" spans="2:20" x14ac:dyDescent="0.25">
      <c r="C30" t="s">
        <v>15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4"/>
  <sheetViews>
    <sheetView zoomScale="77" zoomScaleNormal="77" workbookViewId="0">
      <selection activeCell="D7" sqref="D7"/>
    </sheetView>
  </sheetViews>
  <sheetFormatPr defaultRowHeight="15" x14ac:dyDescent="0.25"/>
  <cols>
    <col min="1" max="1" width="3.140625" customWidth="1"/>
    <col min="2" max="2" width="5.28515625" customWidth="1"/>
    <col min="3" max="3" width="43.5703125" customWidth="1"/>
    <col min="4" max="4" width="13.85546875" bestFit="1" customWidth="1"/>
    <col min="5" max="5" width="15.5703125" customWidth="1"/>
    <col min="6" max="6" width="12.7109375" customWidth="1"/>
    <col min="7" max="7" width="9.5703125" customWidth="1"/>
    <col min="8" max="8" width="11.85546875" customWidth="1"/>
    <col min="9" max="9" width="11.42578125" customWidth="1"/>
    <col min="10" max="10" width="11.5703125" customWidth="1"/>
    <col min="11" max="11" width="10.42578125" customWidth="1"/>
    <col min="12" max="12" width="11.85546875" customWidth="1"/>
    <col min="13" max="13" width="12.42578125" customWidth="1"/>
    <col min="14" max="14" width="16.85546875" customWidth="1"/>
    <col min="15" max="15" width="10.85546875" customWidth="1"/>
    <col min="16" max="16" width="15" customWidth="1"/>
    <col min="17" max="17" width="16.5703125" customWidth="1"/>
    <col min="18" max="18" width="17.42578125" customWidth="1"/>
    <col min="19" max="19" width="10.85546875" customWidth="1"/>
    <col min="20" max="20" width="12.42578125" customWidth="1"/>
  </cols>
  <sheetData>
    <row r="2" spans="1:20" ht="15.75" x14ac:dyDescent="0.25">
      <c r="C2" s="12" t="s">
        <v>4</v>
      </c>
    </row>
    <row r="3" spans="1:20" ht="15.75" x14ac:dyDescent="0.25">
      <c r="C3" s="12" t="s">
        <v>7</v>
      </c>
    </row>
    <row r="5" spans="1:20" x14ac:dyDescent="0.25">
      <c r="C5" t="s">
        <v>32</v>
      </c>
      <c r="D5" s="37">
        <v>43131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t="s">
        <v>76</v>
      </c>
      <c r="D6" s="29">
        <v>43354</v>
      </c>
    </row>
    <row r="8" spans="1:20" x14ac:dyDescent="0.25">
      <c r="C8" t="s">
        <v>19</v>
      </c>
    </row>
    <row r="9" spans="1:20" ht="29.25" customHeight="1" x14ac:dyDescent="0.25">
      <c r="B9" s="11"/>
      <c r="C9" s="14" t="s">
        <v>37</v>
      </c>
      <c r="D9" s="19" t="s">
        <v>59</v>
      </c>
      <c r="E9" s="19" t="s">
        <v>60</v>
      </c>
      <c r="F9" s="19" t="s">
        <v>61</v>
      </c>
      <c r="G9" s="19" t="s">
        <v>62</v>
      </c>
      <c r="H9" s="19" t="s">
        <v>63</v>
      </c>
      <c r="I9" s="19" t="s">
        <v>64</v>
      </c>
      <c r="J9" s="19" t="s">
        <v>65</v>
      </c>
      <c r="K9" s="19" t="s">
        <v>66</v>
      </c>
      <c r="L9" s="19" t="s">
        <v>67</v>
      </c>
      <c r="M9" s="19" t="s">
        <v>68</v>
      </c>
      <c r="N9" s="19" t="s">
        <v>69</v>
      </c>
      <c r="O9" s="19" t="s">
        <v>70</v>
      </c>
      <c r="P9" s="19" t="s">
        <v>71</v>
      </c>
      <c r="Q9" s="19" t="s">
        <v>72</v>
      </c>
      <c r="R9" s="19" t="s">
        <v>73</v>
      </c>
      <c r="S9" s="19" t="s">
        <v>74</v>
      </c>
      <c r="T9" s="19" t="s">
        <v>75</v>
      </c>
    </row>
    <row r="10" spans="1:20" x14ac:dyDescent="0.25">
      <c r="B10" s="1" t="s">
        <v>0</v>
      </c>
      <c r="C10" s="1" t="s">
        <v>38</v>
      </c>
      <c r="D10" s="13">
        <f t="shared" ref="D10:T10" si="0">D11+D20</f>
        <v>-16.299999999999955</v>
      </c>
      <c r="E10" s="13">
        <f t="shared" si="0"/>
        <v>-1.7000000000000455</v>
      </c>
      <c r="F10" s="13">
        <f t="shared" si="0"/>
        <v>75.69999999999996</v>
      </c>
      <c r="G10" s="22">
        <f t="shared" si="0"/>
        <v>57.699999999999989</v>
      </c>
      <c r="H10" s="13">
        <f t="shared" si="0"/>
        <v>15</v>
      </c>
      <c r="I10" s="13">
        <f t="shared" si="0"/>
        <v>9.1999999999999602</v>
      </c>
      <c r="J10" s="13">
        <f t="shared" si="0"/>
        <v>21.799999999999955</v>
      </c>
      <c r="K10" s="22">
        <f t="shared" si="0"/>
        <v>46</v>
      </c>
      <c r="L10" s="13">
        <f t="shared" si="0"/>
        <v>8.2000000000000171</v>
      </c>
      <c r="M10" s="13">
        <f t="shared" si="0"/>
        <v>-11.699999999999989</v>
      </c>
      <c r="N10" s="27">
        <f t="shared" si="0"/>
        <v>0.90000000000000568</v>
      </c>
      <c r="O10" s="22">
        <f t="shared" si="0"/>
        <v>-2.5999999999999659</v>
      </c>
      <c r="P10" s="13">
        <f t="shared" si="0"/>
        <v>9</v>
      </c>
      <c r="Q10" s="13">
        <f t="shared" si="0"/>
        <v>-11.69999999999996</v>
      </c>
      <c r="R10" s="13">
        <f t="shared" si="0"/>
        <v>5.0000000000000568</v>
      </c>
      <c r="S10" s="22">
        <f t="shared" si="0"/>
        <v>2.3000000000001819</v>
      </c>
      <c r="T10" s="22">
        <f t="shared" si="0"/>
        <v>103.40000000000055</v>
      </c>
    </row>
    <row r="11" spans="1:20" x14ac:dyDescent="0.25">
      <c r="B11" s="4">
        <v>1</v>
      </c>
      <c r="C11" s="1" t="s">
        <v>20</v>
      </c>
      <c r="D11" s="13">
        <f t="shared" ref="D11:T11" si="1">D12+D15+D16+D17+D18+D19</f>
        <v>142.6</v>
      </c>
      <c r="E11" s="13">
        <f t="shared" si="1"/>
        <v>155.99999999999997</v>
      </c>
      <c r="F11" s="13">
        <f t="shared" si="1"/>
        <v>244.4</v>
      </c>
      <c r="G11" s="22">
        <f>SUM(D11:F11)</f>
        <v>543</v>
      </c>
      <c r="H11" s="13">
        <f t="shared" si="1"/>
        <v>180.4</v>
      </c>
      <c r="I11" s="13">
        <f t="shared" si="1"/>
        <v>183.6</v>
      </c>
      <c r="J11" s="13">
        <f t="shared" si="1"/>
        <v>194.2</v>
      </c>
      <c r="K11" s="22">
        <f>SUM(H11:J11)</f>
        <v>558.20000000000005</v>
      </c>
      <c r="L11" s="13">
        <f t="shared" si="1"/>
        <v>160.1</v>
      </c>
      <c r="M11" s="13">
        <f t="shared" si="1"/>
        <v>154.69999999999999</v>
      </c>
      <c r="N11" s="27">
        <f t="shared" si="1"/>
        <v>180.8</v>
      </c>
      <c r="O11" s="22">
        <f>SUM(L11:N11)</f>
        <v>495.59999999999997</v>
      </c>
      <c r="P11" s="13">
        <f t="shared" si="1"/>
        <v>195.6</v>
      </c>
      <c r="Q11" s="13">
        <f t="shared" si="1"/>
        <v>180.20000000000002</v>
      </c>
      <c r="R11" s="13">
        <f t="shared" si="1"/>
        <v>234.10000000000002</v>
      </c>
      <c r="S11" s="22">
        <f>P11+Q11+R11</f>
        <v>609.90000000000009</v>
      </c>
      <c r="T11" s="22">
        <f t="shared" si="1"/>
        <v>2206.7000000000003</v>
      </c>
    </row>
    <row r="12" spans="1:20" x14ac:dyDescent="0.25">
      <c r="B12" s="5"/>
      <c r="C12" s="2" t="s">
        <v>34</v>
      </c>
      <c r="D12" s="25">
        <f>D13+D14</f>
        <v>59.7</v>
      </c>
      <c r="E12" s="25">
        <f>E13+E14</f>
        <v>76.199999999999989</v>
      </c>
      <c r="F12" s="25">
        <f>F13+F14</f>
        <v>124.30000000000001</v>
      </c>
      <c r="G12" s="23">
        <f>SUM(D12:F12)</f>
        <v>260.2</v>
      </c>
      <c r="H12" s="25">
        <f>H13+H14</f>
        <v>84</v>
      </c>
      <c r="I12" s="25">
        <f>I13+I14</f>
        <v>81.599999999999994</v>
      </c>
      <c r="J12" s="25">
        <f>J13+J14</f>
        <v>92.899999999999991</v>
      </c>
      <c r="K12" s="23">
        <f>SUM(H12:J12)</f>
        <v>258.5</v>
      </c>
      <c r="L12" s="25">
        <f>L13+L14</f>
        <v>83.800000000000011</v>
      </c>
      <c r="M12" s="25">
        <f>M13+M14</f>
        <v>77.899999999999991</v>
      </c>
      <c r="N12" s="25">
        <f>N13+N14</f>
        <v>75.900000000000006</v>
      </c>
      <c r="O12" s="23">
        <f>SUM(L12:N12)</f>
        <v>237.6</v>
      </c>
      <c r="P12" s="25">
        <f>P13+P14</f>
        <v>109.10000000000001</v>
      </c>
      <c r="Q12" s="25">
        <f>Q13+Q14</f>
        <v>82.600000000000009</v>
      </c>
      <c r="R12" s="25">
        <f>R13+R14</f>
        <v>112.5</v>
      </c>
      <c r="S12" s="23">
        <f>P12+Q12+R12</f>
        <v>304.20000000000005</v>
      </c>
      <c r="T12" s="23">
        <f>T13+T14</f>
        <v>1060.5</v>
      </c>
    </row>
    <row r="13" spans="1:20" x14ac:dyDescent="0.25">
      <c r="A13" s="7"/>
      <c r="B13" s="5"/>
      <c r="C13" s="8" t="s">
        <v>40</v>
      </c>
      <c r="D13" s="25">
        <v>58</v>
      </c>
      <c r="E13" s="25">
        <v>75.099999999999994</v>
      </c>
      <c r="F13" s="25">
        <v>92.7</v>
      </c>
      <c r="G13" s="23">
        <f t="shared" ref="G13:G19" si="2">SUM(D13:F13)</f>
        <v>225.8</v>
      </c>
      <c r="H13" s="25">
        <v>82</v>
      </c>
      <c r="I13" s="25">
        <v>78.599999999999994</v>
      </c>
      <c r="J13" s="25">
        <v>91.8</v>
      </c>
      <c r="K13" s="23">
        <f t="shared" ref="K13:K19" si="3">SUM(H13:J13)</f>
        <v>252.39999999999998</v>
      </c>
      <c r="L13" s="25">
        <v>82.4</v>
      </c>
      <c r="M13" s="25">
        <v>76.599999999999994</v>
      </c>
      <c r="N13" s="25">
        <v>74.7</v>
      </c>
      <c r="O13" s="23">
        <f>SUM(L13:N13)</f>
        <v>233.7</v>
      </c>
      <c r="P13" s="25">
        <v>83.4</v>
      </c>
      <c r="Q13" s="25">
        <v>80.7</v>
      </c>
      <c r="R13" s="25">
        <v>111</v>
      </c>
      <c r="S13" s="23">
        <f>P13+Q13+R13</f>
        <v>275.10000000000002</v>
      </c>
      <c r="T13" s="23">
        <f>G13+K13+O13+S13</f>
        <v>987</v>
      </c>
    </row>
    <row r="14" spans="1:20" x14ac:dyDescent="0.25">
      <c r="A14" s="7"/>
      <c r="B14" s="5"/>
      <c r="C14" s="8" t="s">
        <v>43</v>
      </c>
      <c r="D14" s="25">
        <v>1.7</v>
      </c>
      <c r="E14" s="25">
        <v>1.1000000000000001</v>
      </c>
      <c r="F14" s="25">
        <v>31.6</v>
      </c>
      <c r="G14" s="23">
        <f t="shared" si="2"/>
        <v>34.4</v>
      </c>
      <c r="H14" s="25">
        <v>2</v>
      </c>
      <c r="I14" s="25">
        <v>3</v>
      </c>
      <c r="J14" s="25">
        <v>1.1000000000000001</v>
      </c>
      <c r="K14" s="23">
        <f t="shared" si="3"/>
        <v>6.1</v>
      </c>
      <c r="L14" s="25">
        <v>1.4</v>
      </c>
      <c r="M14" s="25">
        <v>1.3</v>
      </c>
      <c r="N14" s="25">
        <v>1.2</v>
      </c>
      <c r="O14" s="23">
        <f t="shared" ref="O14:O19" si="4">SUM(L14:N14)</f>
        <v>3.9000000000000004</v>
      </c>
      <c r="P14" s="25">
        <v>25.7</v>
      </c>
      <c r="Q14" s="25">
        <v>1.9</v>
      </c>
      <c r="R14" s="25">
        <v>1.5</v>
      </c>
      <c r="S14" s="23">
        <f t="shared" ref="S14:S19" si="5">P14+Q14+R14</f>
        <v>29.099999999999998</v>
      </c>
      <c r="T14" s="23">
        <f t="shared" ref="T14:T19" si="6">G14+K14+O14+S14</f>
        <v>73.5</v>
      </c>
    </row>
    <row r="15" spans="1:20" x14ac:dyDescent="0.25">
      <c r="A15" s="7"/>
      <c r="B15" s="5"/>
      <c r="C15" s="3" t="s">
        <v>21</v>
      </c>
      <c r="D15" s="25">
        <v>45.5</v>
      </c>
      <c r="E15" s="25">
        <v>41.1</v>
      </c>
      <c r="F15" s="25">
        <v>48</v>
      </c>
      <c r="G15" s="23">
        <f t="shared" si="2"/>
        <v>134.6</v>
      </c>
      <c r="H15" s="25">
        <v>43</v>
      </c>
      <c r="I15" s="25">
        <v>43.7</v>
      </c>
      <c r="J15" s="25">
        <v>38.6</v>
      </c>
      <c r="K15" s="23">
        <f t="shared" si="3"/>
        <v>125.30000000000001</v>
      </c>
      <c r="L15" s="25">
        <v>35.9</v>
      </c>
      <c r="M15" s="25">
        <v>39.6</v>
      </c>
      <c r="N15" s="25">
        <v>45.1</v>
      </c>
      <c r="O15" s="23">
        <f t="shared" si="4"/>
        <v>120.6</v>
      </c>
      <c r="P15" s="25">
        <v>44.2</v>
      </c>
      <c r="Q15" s="25">
        <v>44.8</v>
      </c>
      <c r="R15" s="25">
        <v>38.9</v>
      </c>
      <c r="S15" s="23">
        <f t="shared" si="5"/>
        <v>127.9</v>
      </c>
      <c r="T15" s="23">
        <f t="shared" si="6"/>
        <v>508.4</v>
      </c>
    </row>
    <row r="16" spans="1:20" x14ac:dyDescent="0.25">
      <c r="A16" s="7"/>
      <c r="B16" s="5"/>
      <c r="C16" s="3" t="s">
        <v>22</v>
      </c>
      <c r="D16" s="25">
        <v>36.4</v>
      </c>
      <c r="E16" s="25">
        <v>37.4</v>
      </c>
      <c r="F16" s="25">
        <v>64.2</v>
      </c>
      <c r="G16" s="23">
        <f t="shared" si="2"/>
        <v>138</v>
      </c>
      <c r="H16" s="25">
        <v>51.8</v>
      </c>
      <c r="I16" s="25">
        <v>55.9</v>
      </c>
      <c r="J16" s="25">
        <v>51.5</v>
      </c>
      <c r="K16" s="23">
        <f t="shared" si="3"/>
        <v>159.19999999999999</v>
      </c>
      <c r="L16" s="25">
        <v>37.799999999999997</v>
      </c>
      <c r="M16" s="25">
        <v>34.1</v>
      </c>
      <c r="N16" s="25">
        <v>52.3</v>
      </c>
      <c r="O16" s="23">
        <f t="shared" si="4"/>
        <v>124.2</v>
      </c>
      <c r="P16" s="25">
        <v>40.9</v>
      </c>
      <c r="Q16" s="25">
        <v>49.5</v>
      </c>
      <c r="R16" s="25">
        <v>83.7</v>
      </c>
      <c r="S16" s="23">
        <f t="shared" si="5"/>
        <v>174.10000000000002</v>
      </c>
      <c r="T16" s="23">
        <f t="shared" si="6"/>
        <v>595.5</v>
      </c>
    </row>
    <row r="17" spans="1:20" x14ac:dyDescent="0.25">
      <c r="A17" s="7"/>
      <c r="B17" s="5"/>
      <c r="C17" s="3" t="s">
        <v>23</v>
      </c>
      <c r="D17" s="25">
        <v>0.9</v>
      </c>
      <c r="E17" s="25">
        <v>1.2</v>
      </c>
      <c r="F17" s="25">
        <v>7.9</v>
      </c>
      <c r="G17" s="23">
        <f t="shared" si="2"/>
        <v>10</v>
      </c>
      <c r="H17" s="25">
        <v>1.2</v>
      </c>
      <c r="I17" s="25">
        <v>2.4</v>
      </c>
      <c r="J17" s="25">
        <v>4.5</v>
      </c>
      <c r="K17" s="23">
        <f t="shared" si="3"/>
        <v>8.1</v>
      </c>
      <c r="L17" s="25">
        <v>2</v>
      </c>
      <c r="M17" s="25">
        <v>3.1</v>
      </c>
      <c r="N17" s="25">
        <v>7.2</v>
      </c>
      <c r="O17" s="23">
        <f t="shared" si="4"/>
        <v>12.3</v>
      </c>
      <c r="P17" s="25">
        <v>1.6</v>
      </c>
      <c r="Q17" s="25">
        <v>3.3</v>
      </c>
      <c r="R17" s="25">
        <v>-0.2</v>
      </c>
      <c r="S17" s="23">
        <f t="shared" si="5"/>
        <v>4.7</v>
      </c>
      <c r="T17" s="23">
        <f t="shared" si="6"/>
        <v>35.1</v>
      </c>
    </row>
    <row r="18" spans="1:20" x14ac:dyDescent="0.25">
      <c r="A18" s="7"/>
      <c r="B18" s="5"/>
      <c r="C18" s="3" t="s">
        <v>25</v>
      </c>
      <c r="D18" s="25">
        <v>0</v>
      </c>
      <c r="E18" s="25">
        <v>0</v>
      </c>
      <c r="F18" s="25">
        <v>0</v>
      </c>
      <c r="G18" s="23">
        <f t="shared" si="2"/>
        <v>0</v>
      </c>
      <c r="H18" s="25">
        <v>0.4</v>
      </c>
      <c r="I18" s="25">
        <v>0</v>
      </c>
      <c r="J18" s="25">
        <v>6.7</v>
      </c>
      <c r="K18" s="23">
        <f t="shared" si="3"/>
        <v>7.1000000000000005</v>
      </c>
      <c r="L18" s="25">
        <v>0.6</v>
      </c>
      <c r="M18" s="25">
        <v>0</v>
      </c>
      <c r="N18" s="25">
        <v>0.3</v>
      </c>
      <c r="O18" s="23">
        <f t="shared" si="4"/>
        <v>0.89999999999999991</v>
      </c>
      <c r="P18" s="25">
        <v>-0.3</v>
      </c>
      <c r="Q18" s="25">
        <v>0</v>
      </c>
      <c r="R18" s="25">
        <v>-0.3</v>
      </c>
      <c r="S18" s="23">
        <f t="shared" si="5"/>
        <v>-0.6</v>
      </c>
      <c r="T18" s="23">
        <f t="shared" si="6"/>
        <v>7.4</v>
      </c>
    </row>
    <row r="19" spans="1:20" ht="60" x14ac:dyDescent="0.25">
      <c r="A19" s="18"/>
      <c r="B19" s="6"/>
      <c r="C19" s="3" t="s">
        <v>46</v>
      </c>
      <c r="D19" s="25">
        <v>0.1</v>
      </c>
      <c r="E19" s="25">
        <v>0.1</v>
      </c>
      <c r="F19" s="25">
        <v>0</v>
      </c>
      <c r="G19" s="23">
        <f t="shared" si="2"/>
        <v>0.2</v>
      </c>
      <c r="H19" s="25">
        <v>0</v>
      </c>
      <c r="I19" s="25">
        <v>0</v>
      </c>
      <c r="J19" s="25">
        <v>0</v>
      </c>
      <c r="K19" s="23">
        <f t="shared" si="3"/>
        <v>0</v>
      </c>
      <c r="L19" s="25">
        <v>0</v>
      </c>
      <c r="M19" s="25">
        <v>0</v>
      </c>
      <c r="N19" s="25">
        <v>0</v>
      </c>
      <c r="O19" s="23">
        <f t="shared" si="4"/>
        <v>0</v>
      </c>
      <c r="P19" s="25">
        <v>0.1</v>
      </c>
      <c r="Q19" s="25">
        <v>0</v>
      </c>
      <c r="R19" s="25">
        <v>-0.5</v>
      </c>
      <c r="S19" s="23">
        <f t="shared" si="5"/>
        <v>-0.4</v>
      </c>
      <c r="T19" s="23">
        <f t="shared" si="6"/>
        <v>-0.2</v>
      </c>
    </row>
    <row r="20" spans="1:20" x14ac:dyDescent="0.25">
      <c r="B20" s="4">
        <v>2</v>
      </c>
      <c r="C20" s="1" t="s">
        <v>26</v>
      </c>
      <c r="D20" s="27">
        <f t="shared" ref="D20:T20" si="7">D21+D22+D23+D24+D25+D26+D27</f>
        <v>-158.89999999999995</v>
      </c>
      <c r="E20" s="27">
        <f t="shared" si="7"/>
        <v>-157.70000000000002</v>
      </c>
      <c r="F20" s="27">
        <f t="shared" si="7"/>
        <v>-168.70000000000005</v>
      </c>
      <c r="G20" s="22">
        <f>SUM(D20:F20)</f>
        <v>-485.3</v>
      </c>
      <c r="H20" s="27">
        <f t="shared" si="7"/>
        <v>-165.4</v>
      </c>
      <c r="I20" s="27">
        <f t="shared" si="7"/>
        <v>-174.40000000000003</v>
      </c>
      <c r="J20" s="27">
        <f t="shared" si="7"/>
        <v>-172.40000000000003</v>
      </c>
      <c r="K20" s="22">
        <f>SUM(H20:J20)</f>
        <v>-512.20000000000005</v>
      </c>
      <c r="L20" s="27">
        <f t="shared" si="7"/>
        <v>-151.89999999999998</v>
      </c>
      <c r="M20" s="27">
        <f t="shared" si="7"/>
        <v>-166.39999999999998</v>
      </c>
      <c r="N20" s="27">
        <f t="shared" si="7"/>
        <v>-179.9</v>
      </c>
      <c r="O20" s="22">
        <f>SUM(L20:N20)</f>
        <v>-498.19999999999993</v>
      </c>
      <c r="P20" s="27">
        <f t="shared" si="7"/>
        <v>-186.6</v>
      </c>
      <c r="Q20" s="27">
        <f t="shared" si="7"/>
        <v>-191.89999999999998</v>
      </c>
      <c r="R20" s="27">
        <f t="shared" si="7"/>
        <v>-229.09999999999997</v>
      </c>
      <c r="S20" s="22">
        <f>P20+Q20+R20</f>
        <v>-607.59999999999991</v>
      </c>
      <c r="T20" s="22">
        <f t="shared" si="7"/>
        <v>-2103.2999999999997</v>
      </c>
    </row>
    <row r="21" spans="1:20" x14ac:dyDescent="0.25">
      <c r="B21" s="5"/>
      <c r="C21" s="2" t="s">
        <v>27</v>
      </c>
      <c r="D21" s="25">
        <v>-79.7</v>
      </c>
      <c r="E21" s="25">
        <v>-79.599999999999994</v>
      </c>
      <c r="F21" s="25">
        <v>-83.4</v>
      </c>
      <c r="G21" s="23">
        <f>SUM(D21:F21)</f>
        <v>-242.70000000000002</v>
      </c>
      <c r="H21" s="25">
        <v>-83</v>
      </c>
      <c r="I21" s="25">
        <v>-85.9</v>
      </c>
      <c r="J21" s="25">
        <v>-90.6</v>
      </c>
      <c r="K21" s="23">
        <f>SUM(H21:J21)</f>
        <v>-259.5</v>
      </c>
      <c r="L21" s="25">
        <v>-79.7</v>
      </c>
      <c r="M21" s="25">
        <v>-82.3</v>
      </c>
      <c r="N21" s="25">
        <v>-86.1</v>
      </c>
      <c r="O21" s="23">
        <f>SUM(L21:N21)</f>
        <v>-248.1</v>
      </c>
      <c r="P21" s="25">
        <v>-90.6</v>
      </c>
      <c r="Q21" s="25">
        <v>-98.8</v>
      </c>
      <c r="R21" s="25">
        <v>-117.4</v>
      </c>
      <c r="S21" s="23">
        <f>P21+Q21+R21</f>
        <v>-306.79999999999995</v>
      </c>
      <c r="T21" s="23">
        <f>G21+K21+O21+S21</f>
        <v>-1057.0999999999999</v>
      </c>
    </row>
    <row r="22" spans="1:20" x14ac:dyDescent="0.25">
      <c r="B22" s="5"/>
      <c r="C22" s="2" t="s">
        <v>28</v>
      </c>
      <c r="D22" s="25">
        <v>-45.5</v>
      </c>
      <c r="E22" s="25">
        <v>-44.4</v>
      </c>
      <c r="F22" s="25">
        <v>-50.7</v>
      </c>
      <c r="G22" s="23">
        <f t="shared" ref="G22:G27" si="8">SUM(D22:F22)</f>
        <v>-140.60000000000002</v>
      </c>
      <c r="H22" s="25">
        <v>-47</v>
      </c>
      <c r="I22" s="25">
        <v>-51.4</v>
      </c>
      <c r="J22" s="25">
        <v>-44</v>
      </c>
      <c r="K22" s="23">
        <f t="shared" ref="K22:K27" si="9">SUM(H22:J22)</f>
        <v>-142.4</v>
      </c>
      <c r="L22" s="25">
        <v>-37</v>
      </c>
      <c r="M22" s="25">
        <v>-44.9</v>
      </c>
      <c r="N22" s="25">
        <v>-51.7</v>
      </c>
      <c r="O22" s="23">
        <f t="shared" ref="O22:O27" si="10">SUM(L22:N22)</f>
        <v>-133.60000000000002</v>
      </c>
      <c r="P22" s="25">
        <v>-53.5</v>
      </c>
      <c r="Q22" s="25">
        <v>-54.7</v>
      </c>
      <c r="R22" s="25">
        <v>-68.099999999999994</v>
      </c>
      <c r="S22" s="23">
        <f t="shared" ref="S22:S27" si="11">P22+Q22+R22</f>
        <v>-176.3</v>
      </c>
      <c r="T22" s="23">
        <f t="shared" ref="T22:T27" si="12">G22+K22+O22+S22</f>
        <v>-592.90000000000009</v>
      </c>
    </row>
    <row r="23" spans="1:20" x14ac:dyDescent="0.25">
      <c r="B23" s="5"/>
      <c r="C23" s="2" t="s">
        <v>35</v>
      </c>
      <c r="D23" s="25">
        <v>-5</v>
      </c>
      <c r="E23" s="25">
        <v>-4.9000000000000004</v>
      </c>
      <c r="F23" s="25">
        <v>-5.3</v>
      </c>
      <c r="G23" s="23">
        <f t="shared" si="8"/>
        <v>-15.2</v>
      </c>
      <c r="H23" s="25">
        <v>-4.9000000000000004</v>
      </c>
      <c r="I23" s="25">
        <v>-4.9000000000000004</v>
      </c>
      <c r="J23" s="25">
        <v>-5.3</v>
      </c>
      <c r="K23" s="23">
        <f t="shared" si="9"/>
        <v>-15.100000000000001</v>
      </c>
      <c r="L23" s="25">
        <v>-3.9</v>
      </c>
      <c r="M23" s="25">
        <v>-4.2</v>
      </c>
      <c r="N23" s="25">
        <v>-5.0999999999999996</v>
      </c>
      <c r="O23" s="23">
        <f t="shared" si="10"/>
        <v>-13.2</v>
      </c>
      <c r="P23" s="25">
        <v>-5.3</v>
      </c>
      <c r="Q23" s="25">
        <v>-4.7</v>
      </c>
      <c r="R23" s="25">
        <v>-5.0999999999999996</v>
      </c>
      <c r="S23" s="23">
        <f t="shared" si="11"/>
        <v>-15.1</v>
      </c>
      <c r="T23" s="23">
        <f t="shared" si="12"/>
        <v>-58.6</v>
      </c>
    </row>
    <row r="24" spans="1:20" x14ac:dyDescent="0.25">
      <c r="B24" s="5"/>
      <c r="C24" s="2" t="s">
        <v>29</v>
      </c>
      <c r="D24" s="25">
        <v>-4.0999999999999996</v>
      </c>
      <c r="E24" s="25">
        <v>-6</v>
      </c>
      <c r="F24" s="25">
        <v>-5.5</v>
      </c>
      <c r="G24" s="23">
        <f t="shared" si="8"/>
        <v>-15.6</v>
      </c>
      <c r="H24" s="25">
        <v>-4.5999999999999996</v>
      </c>
      <c r="I24" s="25">
        <v>-5.8</v>
      </c>
      <c r="J24" s="25">
        <v>-7</v>
      </c>
      <c r="K24" s="23">
        <f t="shared" si="9"/>
        <v>-17.399999999999999</v>
      </c>
      <c r="L24" s="25">
        <v>-5.4</v>
      </c>
      <c r="M24" s="25">
        <v>-5.5</v>
      </c>
      <c r="N24" s="25">
        <v>-5.9</v>
      </c>
      <c r="O24" s="23">
        <f t="shared" si="10"/>
        <v>-16.8</v>
      </c>
      <c r="P24" s="25">
        <v>-5.5</v>
      </c>
      <c r="Q24" s="25">
        <v>-5.5</v>
      </c>
      <c r="R24" s="36">
        <v>-9.6999999999999993</v>
      </c>
      <c r="S24" s="23">
        <f t="shared" si="11"/>
        <v>-20.7</v>
      </c>
      <c r="T24" s="23">
        <f t="shared" si="12"/>
        <v>-70.5</v>
      </c>
    </row>
    <row r="25" spans="1:20" x14ac:dyDescent="0.25">
      <c r="B25" s="5"/>
      <c r="C25" s="2" t="s">
        <v>30</v>
      </c>
      <c r="D25" s="25">
        <v>-7.7</v>
      </c>
      <c r="E25" s="25">
        <v>-7.9</v>
      </c>
      <c r="F25" s="25">
        <v>-9.3000000000000007</v>
      </c>
      <c r="G25" s="23">
        <f t="shared" si="8"/>
        <v>-24.900000000000002</v>
      </c>
      <c r="H25" s="25">
        <v>-9</v>
      </c>
      <c r="I25" s="25">
        <v>-11.3</v>
      </c>
      <c r="J25" s="25">
        <v>-10.9</v>
      </c>
      <c r="K25" s="23">
        <f t="shared" si="9"/>
        <v>-31.200000000000003</v>
      </c>
      <c r="L25" s="25">
        <v>-11</v>
      </c>
      <c r="M25" s="25">
        <v>-13.6</v>
      </c>
      <c r="N25" s="25">
        <v>-14.2</v>
      </c>
      <c r="O25" s="23">
        <f t="shared" si="10"/>
        <v>-38.799999999999997</v>
      </c>
      <c r="P25" s="25">
        <v>-13.3</v>
      </c>
      <c r="Q25" s="25">
        <v>-12.3</v>
      </c>
      <c r="R25" s="25">
        <v>-14.7</v>
      </c>
      <c r="S25" s="23">
        <f t="shared" si="11"/>
        <v>-40.299999999999997</v>
      </c>
      <c r="T25" s="23">
        <f t="shared" si="12"/>
        <v>-135.19999999999999</v>
      </c>
    </row>
    <row r="26" spans="1:20" x14ac:dyDescent="0.25">
      <c r="B26" s="5"/>
      <c r="C26" s="9" t="s">
        <v>31</v>
      </c>
      <c r="D26" s="25">
        <v>-16.2</v>
      </c>
      <c r="E26" s="25">
        <v>-14.1</v>
      </c>
      <c r="F26" s="25">
        <v>-13.7</v>
      </c>
      <c r="G26" s="23">
        <f t="shared" si="8"/>
        <v>-44</v>
      </c>
      <c r="H26" s="25">
        <v>-16.100000000000001</v>
      </c>
      <c r="I26" s="25">
        <v>-14.4</v>
      </c>
      <c r="J26" s="25">
        <v>-13.8</v>
      </c>
      <c r="K26" s="23">
        <f t="shared" si="9"/>
        <v>-44.3</v>
      </c>
      <c r="L26" s="25">
        <v>-14.2</v>
      </c>
      <c r="M26" s="25">
        <v>-15.1</v>
      </c>
      <c r="N26" s="25">
        <v>-16.100000000000001</v>
      </c>
      <c r="O26" s="23">
        <f t="shared" si="10"/>
        <v>-45.4</v>
      </c>
      <c r="P26" s="25">
        <v>-17.7</v>
      </c>
      <c r="Q26" s="25">
        <v>-15.2</v>
      </c>
      <c r="R26" s="25">
        <v>-12.7</v>
      </c>
      <c r="S26" s="23">
        <f t="shared" si="11"/>
        <v>-45.599999999999994</v>
      </c>
      <c r="T26" s="23">
        <f t="shared" si="12"/>
        <v>-179.29999999999998</v>
      </c>
    </row>
    <row r="27" spans="1:20" ht="30" x14ac:dyDescent="0.25">
      <c r="B27" s="6"/>
      <c r="C27" s="17" t="s">
        <v>47</v>
      </c>
      <c r="D27" s="25">
        <v>-0.7</v>
      </c>
      <c r="E27" s="25">
        <v>-0.8</v>
      </c>
      <c r="F27" s="25">
        <v>-0.8</v>
      </c>
      <c r="G27" s="23">
        <f t="shared" si="8"/>
        <v>-2.2999999999999998</v>
      </c>
      <c r="H27" s="25">
        <v>-0.8</v>
      </c>
      <c r="I27" s="25">
        <v>-0.7</v>
      </c>
      <c r="J27" s="25">
        <v>-0.8</v>
      </c>
      <c r="K27" s="23">
        <f t="shared" si="9"/>
        <v>-2.2999999999999998</v>
      </c>
      <c r="L27" s="25">
        <v>-0.7</v>
      </c>
      <c r="M27" s="25">
        <v>-0.8</v>
      </c>
      <c r="N27" s="25">
        <v>-0.8</v>
      </c>
      <c r="O27" s="23">
        <f t="shared" si="10"/>
        <v>-2.2999999999999998</v>
      </c>
      <c r="P27" s="25">
        <v>-0.7</v>
      </c>
      <c r="Q27" s="25">
        <v>-0.7</v>
      </c>
      <c r="R27" s="25">
        <v>-1.4</v>
      </c>
      <c r="S27" s="23">
        <f t="shared" si="11"/>
        <v>-2.8</v>
      </c>
      <c r="T27" s="23">
        <f t="shared" si="12"/>
        <v>-9.6999999999999993</v>
      </c>
    </row>
    <row r="28" spans="1:20" x14ac:dyDescent="0.25">
      <c r="R28" s="7"/>
    </row>
    <row r="29" spans="1:20" x14ac:dyDescent="0.25">
      <c r="C29" t="s">
        <v>13</v>
      </c>
      <c r="R29" s="7"/>
    </row>
    <row r="30" spans="1:20" x14ac:dyDescent="0.25">
      <c r="C30" t="s">
        <v>12</v>
      </c>
    </row>
    <row r="32" spans="1:20" x14ac:dyDescent="0.25">
      <c r="C32" t="s">
        <v>50</v>
      </c>
    </row>
    <row r="33" spans="3:3" x14ac:dyDescent="0.25">
      <c r="C33" t="s">
        <v>16</v>
      </c>
    </row>
    <row r="34" spans="3:3" x14ac:dyDescent="0.25">
      <c r="C3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8"/>
  <sheetViews>
    <sheetView zoomScale="77" zoomScaleNormal="77" workbookViewId="0">
      <selection activeCell="R4" sqref="R4"/>
    </sheetView>
  </sheetViews>
  <sheetFormatPr defaultRowHeight="15" x14ac:dyDescent="0.25"/>
  <cols>
    <col min="1" max="1" width="3.28515625" customWidth="1"/>
    <col min="2" max="2" width="7.42578125" customWidth="1"/>
    <col min="3" max="3" width="43.5703125" customWidth="1"/>
    <col min="4" max="4" width="14.5703125" customWidth="1"/>
    <col min="5" max="5" width="15.140625" customWidth="1"/>
    <col min="6" max="6" width="12.5703125" customWidth="1"/>
    <col min="7" max="7" width="10.140625" customWidth="1"/>
    <col min="8" max="8" width="12" customWidth="1"/>
    <col min="9" max="9" width="11.85546875" customWidth="1"/>
    <col min="10" max="10" width="11.7109375" customWidth="1"/>
    <col min="11" max="11" width="10.5703125" customWidth="1"/>
    <col min="12" max="12" width="11.5703125" customWidth="1"/>
    <col min="13" max="13" width="13.140625" customWidth="1"/>
    <col min="14" max="14" width="16.42578125" customWidth="1"/>
    <col min="15" max="15" width="11.42578125" customWidth="1"/>
    <col min="16" max="16" width="15.85546875" customWidth="1"/>
    <col min="17" max="17" width="17.42578125" customWidth="1"/>
    <col min="18" max="18" width="16.5703125" customWidth="1"/>
    <col min="19" max="19" width="10.85546875" customWidth="1"/>
    <col min="20" max="20" width="12.5703125" customWidth="1"/>
  </cols>
  <sheetData>
    <row r="2" spans="1:20" ht="15.75" x14ac:dyDescent="0.25">
      <c r="C2" s="12" t="s">
        <v>5</v>
      </c>
    </row>
    <row r="3" spans="1:20" ht="15.75" x14ac:dyDescent="0.25">
      <c r="C3" s="12" t="s">
        <v>6</v>
      </c>
    </row>
    <row r="5" spans="1:20" x14ac:dyDescent="0.25">
      <c r="C5" t="s">
        <v>32</v>
      </c>
      <c r="D5" s="37">
        <v>43131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t="s">
        <v>76</v>
      </c>
      <c r="D6" s="29">
        <v>43354</v>
      </c>
    </row>
    <row r="8" spans="1:20" x14ac:dyDescent="0.25">
      <c r="C8" t="s">
        <v>19</v>
      </c>
    </row>
    <row r="9" spans="1:20" ht="29.25" customHeight="1" x14ac:dyDescent="0.25">
      <c r="B9" s="11"/>
      <c r="C9" s="14" t="s">
        <v>39</v>
      </c>
      <c r="D9" s="19" t="s">
        <v>59</v>
      </c>
      <c r="E9" s="19" t="s">
        <v>60</v>
      </c>
      <c r="F9" s="19" t="s">
        <v>61</v>
      </c>
      <c r="G9" s="19" t="s">
        <v>62</v>
      </c>
      <c r="H9" s="19" t="s">
        <v>63</v>
      </c>
      <c r="I9" s="19" t="s">
        <v>64</v>
      </c>
      <c r="J9" s="19" t="s">
        <v>65</v>
      </c>
      <c r="K9" s="19" t="s">
        <v>66</v>
      </c>
      <c r="L9" s="19" t="s">
        <v>67</v>
      </c>
      <c r="M9" s="19" t="s">
        <v>68</v>
      </c>
      <c r="N9" s="19" t="s">
        <v>69</v>
      </c>
      <c r="O9" s="19" t="s">
        <v>70</v>
      </c>
      <c r="P9" s="19" t="s">
        <v>71</v>
      </c>
      <c r="Q9" s="19" t="s">
        <v>72</v>
      </c>
      <c r="R9" s="19" t="s">
        <v>73</v>
      </c>
      <c r="S9" s="19" t="s">
        <v>74</v>
      </c>
      <c r="T9" s="19" t="s">
        <v>75</v>
      </c>
    </row>
    <row r="10" spans="1:20" x14ac:dyDescent="0.25">
      <c r="B10" s="1" t="s">
        <v>0</v>
      </c>
      <c r="C10" s="1" t="s">
        <v>38</v>
      </c>
      <c r="D10" s="27">
        <f t="shared" ref="D10:T10" si="0">D11+D25</f>
        <v>45.599999999999909</v>
      </c>
      <c r="E10" s="27">
        <f t="shared" si="0"/>
        <v>-77.299999999999955</v>
      </c>
      <c r="F10" s="27">
        <f t="shared" si="0"/>
        <v>55.799999999999955</v>
      </c>
      <c r="G10" s="22">
        <f t="shared" si="0"/>
        <v>24.099999999999454</v>
      </c>
      <c r="H10" s="13">
        <f t="shared" si="0"/>
        <v>-8.1000000000000227</v>
      </c>
      <c r="I10" s="13">
        <f t="shared" si="0"/>
        <v>57.5</v>
      </c>
      <c r="J10" s="13">
        <f t="shared" si="0"/>
        <v>81.500000000000114</v>
      </c>
      <c r="K10" s="22">
        <f t="shared" si="0"/>
        <v>130.90000000000009</v>
      </c>
      <c r="L10" s="13">
        <f t="shared" si="0"/>
        <v>54.000000000000114</v>
      </c>
      <c r="M10" s="13">
        <f t="shared" si="0"/>
        <v>30.830000000000155</v>
      </c>
      <c r="N10" s="27">
        <f t="shared" si="0"/>
        <v>40.799999999999841</v>
      </c>
      <c r="O10" s="22">
        <f t="shared" si="0"/>
        <v>125.63000000000011</v>
      </c>
      <c r="P10" s="13">
        <f t="shared" si="0"/>
        <v>-17.000000000000114</v>
      </c>
      <c r="Q10" s="13">
        <f t="shared" si="0"/>
        <v>33.399999999999977</v>
      </c>
      <c r="R10" s="13">
        <f t="shared" si="0"/>
        <v>-4.7000000000005002</v>
      </c>
      <c r="S10" s="22">
        <f t="shared" si="0"/>
        <v>11.699999999998909</v>
      </c>
      <c r="T10" s="22">
        <f t="shared" si="0"/>
        <v>292.32999999999811</v>
      </c>
    </row>
    <row r="11" spans="1:20" x14ac:dyDescent="0.25">
      <c r="B11" s="4">
        <v>1</v>
      </c>
      <c r="C11" s="1" t="s">
        <v>20</v>
      </c>
      <c r="D11" s="27">
        <f>D12+D17+D18+D19+D20+D21+D22+D23+D24</f>
        <v>701.3</v>
      </c>
      <c r="E11" s="27">
        <f>E12+E17+E18+E19+E20+E21+E22+E23+E24</f>
        <v>557.80000000000007</v>
      </c>
      <c r="F11" s="27">
        <f>F12+F17+F18+F19+F20+F21+F22+F23+F24</f>
        <v>735.6</v>
      </c>
      <c r="G11" s="22">
        <f>SUM(D11:F11)</f>
        <v>1994.6999999999998</v>
      </c>
      <c r="H11" s="13">
        <f>H12+H17+H18+H19+H20+H21+H22+H23+H24</f>
        <v>652.69999999999993</v>
      </c>
      <c r="I11" s="13">
        <f>I12+I17+I18+I19+I20+I21+I22+I23+I24</f>
        <v>729.40000000000009</v>
      </c>
      <c r="J11" s="13">
        <f>J12+J17+J18+J19+J20+J21+J22+J23+J24</f>
        <v>841.50000000000011</v>
      </c>
      <c r="K11" s="22">
        <f>SUM(H11:J11)</f>
        <v>2223.6</v>
      </c>
      <c r="L11" s="13">
        <f>L12+L17+L18+L19+L20+L21+L22+L23+L24</f>
        <v>686.70000000000016</v>
      </c>
      <c r="M11" s="13">
        <f>M12+M17+M18+M19+M20+M21+M22+M23+M24</f>
        <v>679.93000000000018</v>
      </c>
      <c r="N11" s="27">
        <f>N12+N17+N18+N19+N20+N21+N22+N23+N24</f>
        <v>740.8</v>
      </c>
      <c r="O11" s="22">
        <f>SUM(L11:N11)</f>
        <v>2107.4300000000003</v>
      </c>
      <c r="P11" s="13">
        <f>P12+P17+P18+P19+P20+P21+P22+P23+P24</f>
        <v>713.69999999999982</v>
      </c>
      <c r="Q11" s="13">
        <f>Q12+Q17+Q18+Q19+Q20+Q21+Q22+Q23+Q24</f>
        <v>790.59999999999991</v>
      </c>
      <c r="R11" s="13">
        <f>R12+R17+R18+R19+R20+R21+R22+R23+R24</f>
        <v>1202.9999999999998</v>
      </c>
      <c r="S11" s="22">
        <f>P11+Q11+R11</f>
        <v>2707.2999999999993</v>
      </c>
      <c r="T11" s="22">
        <f>G11+K11+O11+S11</f>
        <v>9033.0299999999988</v>
      </c>
    </row>
    <row r="12" spans="1:20" x14ac:dyDescent="0.25">
      <c r="B12" s="5"/>
      <c r="C12" s="2" t="s">
        <v>34</v>
      </c>
      <c r="D12" s="25">
        <f>D13+D14+D15+D16</f>
        <v>434.70000000000005</v>
      </c>
      <c r="E12" s="25">
        <f>E13+E14+E15+E16</f>
        <v>304.89999999999998</v>
      </c>
      <c r="F12" s="25">
        <f>F13+F14+F15+F16</f>
        <v>407.7</v>
      </c>
      <c r="G12" s="23">
        <f>SUM(D12:F12)</f>
        <v>1147.3</v>
      </c>
      <c r="H12" s="25">
        <f>H13+H14+H15+H16</f>
        <v>367.99999999999994</v>
      </c>
      <c r="I12" s="25">
        <f>I13+I14+I15+I16</f>
        <v>406.5</v>
      </c>
      <c r="J12" s="25">
        <f>J13+J14+J15+J16</f>
        <v>464.2</v>
      </c>
      <c r="K12" s="23">
        <f>SUM(H12:J12)</f>
        <v>1238.7</v>
      </c>
      <c r="L12" s="25">
        <f>L13+L14+L15+L16</f>
        <v>387.6</v>
      </c>
      <c r="M12" s="25">
        <f>M13+M14+M15+M16</f>
        <v>383.6</v>
      </c>
      <c r="N12" s="25">
        <f>N13+N14+N15+N16</f>
        <v>371.2</v>
      </c>
      <c r="O12" s="23">
        <f>SUM(L12:N12)</f>
        <v>1142.4000000000001</v>
      </c>
      <c r="P12" s="25">
        <f>P13+P14+P15+P16</f>
        <v>407.29999999999995</v>
      </c>
      <c r="Q12" s="25">
        <f>Q13+Q14+Q15+Q16</f>
        <v>405.3</v>
      </c>
      <c r="R12" s="25">
        <f>R13+R14+R15+R16</f>
        <v>447.69999999999993</v>
      </c>
      <c r="S12" s="23">
        <f>P12+Q12+R12</f>
        <v>1260.2999999999997</v>
      </c>
      <c r="T12" s="23">
        <f>G12+K12+O12+S12</f>
        <v>4788.7</v>
      </c>
    </row>
    <row r="13" spans="1:20" x14ac:dyDescent="0.25">
      <c r="A13" s="7"/>
      <c r="B13" s="5"/>
      <c r="C13" s="8" t="s">
        <v>40</v>
      </c>
      <c r="D13" s="25">
        <v>132.4</v>
      </c>
      <c r="E13" s="25">
        <v>134.5</v>
      </c>
      <c r="F13" s="25">
        <v>169.8</v>
      </c>
      <c r="G13" s="23">
        <f>SUM(D13:F13)</f>
        <v>436.7</v>
      </c>
      <c r="H13" s="25">
        <v>155.69999999999999</v>
      </c>
      <c r="I13" s="25">
        <v>152.6</v>
      </c>
      <c r="J13" s="25">
        <v>196.6</v>
      </c>
      <c r="K13" s="23">
        <f t="shared" ref="K13:K24" si="1">SUM(H13:J13)</f>
        <v>504.9</v>
      </c>
      <c r="L13" s="25">
        <v>144.19999999999999</v>
      </c>
      <c r="M13" s="25">
        <v>132.5</v>
      </c>
      <c r="N13" s="25">
        <v>137.19999999999999</v>
      </c>
      <c r="O13" s="23">
        <f>SUM(L13:N13)</f>
        <v>413.9</v>
      </c>
      <c r="P13" s="25">
        <v>138.4</v>
      </c>
      <c r="Q13" s="25">
        <v>165.4</v>
      </c>
      <c r="R13" s="25">
        <v>136.69999999999999</v>
      </c>
      <c r="S13" s="23">
        <f>P13+Q13+R13</f>
        <v>440.5</v>
      </c>
      <c r="T13" s="23">
        <f t="shared" ref="T13:T24" si="2">G13+K13+O13+S13</f>
        <v>1796</v>
      </c>
    </row>
    <row r="14" spans="1:20" x14ac:dyDescent="0.25">
      <c r="A14" s="7"/>
      <c r="B14" s="5"/>
      <c r="C14" s="8" t="s">
        <v>41</v>
      </c>
      <c r="D14" s="25">
        <v>143.69999999999999</v>
      </c>
      <c r="E14" s="25">
        <v>129.30000000000001</v>
      </c>
      <c r="F14" s="25">
        <v>149.6</v>
      </c>
      <c r="G14" s="23">
        <f t="shared" ref="G14:G24" si="3">SUM(D14:F14)</f>
        <v>422.6</v>
      </c>
      <c r="H14" s="25">
        <v>143.69999999999999</v>
      </c>
      <c r="I14" s="25">
        <v>158.5</v>
      </c>
      <c r="J14" s="25">
        <v>161.6</v>
      </c>
      <c r="K14" s="23">
        <f t="shared" si="1"/>
        <v>463.79999999999995</v>
      </c>
      <c r="L14" s="25">
        <v>159.4</v>
      </c>
      <c r="M14" s="25">
        <v>160.1</v>
      </c>
      <c r="N14" s="25">
        <v>148.5</v>
      </c>
      <c r="O14" s="23">
        <f t="shared" ref="O14:O24" si="4">SUM(L14:N14)</f>
        <v>468</v>
      </c>
      <c r="P14" s="25">
        <v>160.4</v>
      </c>
      <c r="Q14" s="25">
        <v>152.30000000000001</v>
      </c>
      <c r="R14" s="25">
        <v>177.5</v>
      </c>
      <c r="S14" s="23">
        <f t="shared" ref="S14:S24" si="5">P14+Q14+R14</f>
        <v>490.20000000000005</v>
      </c>
      <c r="T14" s="23">
        <f t="shared" si="2"/>
        <v>1844.6000000000001</v>
      </c>
    </row>
    <row r="15" spans="1:20" x14ac:dyDescent="0.25">
      <c r="A15" s="7"/>
      <c r="B15" s="5"/>
      <c r="C15" s="10" t="s">
        <v>51</v>
      </c>
      <c r="D15" s="25">
        <v>149.6</v>
      </c>
      <c r="E15" s="25">
        <v>34.700000000000003</v>
      </c>
      <c r="F15" s="25">
        <v>52.2</v>
      </c>
      <c r="G15" s="23">
        <f t="shared" si="3"/>
        <v>236.5</v>
      </c>
      <c r="H15" s="25">
        <v>61.4</v>
      </c>
      <c r="I15" s="25">
        <v>87</v>
      </c>
      <c r="J15" s="25">
        <v>100</v>
      </c>
      <c r="K15" s="23">
        <f t="shared" si="1"/>
        <v>248.4</v>
      </c>
      <c r="L15" s="25">
        <v>75</v>
      </c>
      <c r="M15" s="25">
        <v>84.4</v>
      </c>
      <c r="N15" s="25">
        <v>76</v>
      </c>
      <c r="O15" s="23">
        <f t="shared" si="4"/>
        <v>235.4</v>
      </c>
      <c r="P15" s="25">
        <v>80.599999999999994</v>
      </c>
      <c r="Q15" s="25">
        <v>80.7</v>
      </c>
      <c r="R15" s="25">
        <v>126.6</v>
      </c>
      <c r="S15" s="23">
        <f t="shared" si="5"/>
        <v>287.89999999999998</v>
      </c>
      <c r="T15" s="23">
        <f t="shared" si="2"/>
        <v>1008.1999999999999</v>
      </c>
    </row>
    <row r="16" spans="1:20" x14ac:dyDescent="0.25">
      <c r="A16" s="7"/>
      <c r="B16" s="5"/>
      <c r="C16" s="8" t="s">
        <v>43</v>
      </c>
      <c r="D16" s="25">
        <v>9</v>
      </c>
      <c r="E16" s="25">
        <v>6.4</v>
      </c>
      <c r="F16" s="25">
        <v>36.1</v>
      </c>
      <c r="G16" s="23">
        <f t="shared" si="3"/>
        <v>51.5</v>
      </c>
      <c r="H16" s="25">
        <v>7.2</v>
      </c>
      <c r="I16" s="25">
        <v>8.4</v>
      </c>
      <c r="J16" s="25">
        <v>6</v>
      </c>
      <c r="K16" s="23">
        <f t="shared" si="1"/>
        <v>21.6</v>
      </c>
      <c r="L16" s="25">
        <v>9</v>
      </c>
      <c r="M16" s="25">
        <v>6.6</v>
      </c>
      <c r="N16" s="25">
        <v>9.5</v>
      </c>
      <c r="O16" s="23">
        <f t="shared" si="4"/>
        <v>25.1</v>
      </c>
      <c r="P16" s="25">
        <v>27.9</v>
      </c>
      <c r="Q16" s="25">
        <v>6.9</v>
      </c>
      <c r="R16" s="25">
        <v>6.9</v>
      </c>
      <c r="S16" s="23">
        <f t="shared" si="5"/>
        <v>41.699999999999996</v>
      </c>
      <c r="T16" s="23">
        <f t="shared" si="2"/>
        <v>139.89999999999998</v>
      </c>
    </row>
    <row r="17" spans="1:20" x14ac:dyDescent="0.25">
      <c r="A17" s="7"/>
      <c r="B17" s="5"/>
      <c r="C17" s="20" t="s">
        <v>44</v>
      </c>
      <c r="D17" s="25">
        <v>237.8</v>
      </c>
      <c r="E17" s="25">
        <v>237.9</v>
      </c>
      <c r="F17" s="25">
        <v>248.6</v>
      </c>
      <c r="G17" s="23">
        <f t="shared" si="3"/>
        <v>724.30000000000007</v>
      </c>
      <c r="H17" s="25">
        <v>258.3</v>
      </c>
      <c r="I17" s="25">
        <v>253.3</v>
      </c>
      <c r="J17" s="25">
        <v>287</v>
      </c>
      <c r="K17" s="23">
        <f t="shared" si="1"/>
        <v>798.6</v>
      </c>
      <c r="L17" s="25">
        <v>263.5</v>
      </c>
      <c r="M17" s="25">
        <v>244.1</v>
      </c>
      <c r="N17" s="25">
        <v>256.5</v>
      </c>
      <c r="O17" s="23">
        <f t="shared" si="4"/>
        <v>764.1</v>
      </c>
      <c r="P17" s="25">
        <v>258.3</v>
      </c>
      <c r="Q17" s="25">
        <v>266.5</v>
      </c>
      <c r="R17" s="25">
        <v>314.8</v>
      </c>
      <c r="S17" s="23">
        <f t="shared" si="5"/>
        <v>839.59999999999991</v>
      </c>
      <c r="T17" s="23">
        <f t="shared" si="2"/>
        <v>3126.6</v>
      </c>
    </row>
    <row r="18" spans="1:20" x14ac:dyDescent="0.25">
      <c r="A18" s="7"/>
      <c r="B18" s="5"/>
      <c r="C18" s="3" t="s">
        <v>21</v>
      </c>
      <c r="D18" s="25">
        <v>42.1</v>
      </c>
      <c r="E18" s="25">
        <v>39.5</v>
      </c>
      <c r="F18" s="25">
        <v>43.7</v>
      </c>
      <c r="G18" s="23">
        <f t="shared" si="3"/>
        <v>125.3</v>
      </c>
      <c r="H18" s="25">
        <v>43.2</v>
      </c>
      <c r="I18" s="25">
        <v>46</v>
      </c>
      <c r="J18" s="25">
        <v>43.2</v>
      </c>
      <c r="K18" s="23">
        <f t="shared" si="1"/>
        <v>132.4</v>
      </c>
      <c r="L18" s="25">
        <v>37.1</v>
      </c>
      <c r="M18" s="25">
        <v>36.1</v>
      </c>
      <c r="N18" s="25">
        <v>44.9</v>
      </c>
      <c r="O18" s="23">
        <f t="shared" si="4"/>
        <v>118.1</v>
      </c>
      <c r="P18" s="25">
        <v>45.8</v>
      </c>
      <c r="Q18" s="25">
        <v>42.7</v>
      </c>
      <c r="R18" s="25">
        <v>40.9</v>
      </c>
      <c r="S18" s="23">
        <f t="shared" si="5"/>
        <v>129.4</v>
      </c>
      <c r="T18" s="23">
        <f t="shared" si="2"/>
        <v>505.19999999999993</v>
      </c>
    </row>
    <row r="19" spans="1:20" x14ac:dyDescent="0.25">
      <c r="A19" s="7"/>
      <c r="B19" s="5"/>
      <c r="C19" s="3" t="s">
        <v>22</v>
      </c>
      <c r="D19" s="25">
        <v>18.8</v>
      </c>
      <c r="E19" s="25">
        <v>13.2</v>
      </c>
      <c r="F19" s="25">
        <v>47.1</v>
      </c>
      <c r="G19" s="23">
        <f t="shared" si="3"/>
        <v>79.099999999999994</v>
      </c>
      <c r="H19" s="25">
        <v>16.3</v>
      </c>
      <c r="I19" s="25">
        <v>26.6</v>
      </c>
      <c r="J19" s="25">
        <v>63.1</v>
      </c>
      <c r="K19" s="23">
        <f t="shared" si="1"/>
        <v>106</v>
      </c>
      <c r="L19" s="25">
        <v>29.1</v>
      </c>
      <c r="M19" s="25">
        <v>45.1</v>
      </c>
      <c r="N19" s="25">
        <v>85.5</v>
      </c>
      <c r="O19" s="23">
        <f t="shared" si="4"/>
        <v>159.69999999999999</v>
      </c>
      <c r="P19" s="25">
        <v>42.5</v>
      </c>
      <c r="Q19" s="25">
        <v>59.3</v>
      </c>
      <c r="R19" s="25">
        <v>319.39999999999998</v>
      </c>
      <c r="S19" s="23">
        <f t="shared" si="5"/>
        <v>421.2</v>
      </c>
      <c r="T19" s="23">
        <f t="shared" si="2"/>
        <v>766</v>
      </c>
    </row>
    <row r="20" spans="1:20" x14ac:dyDescent="0.25">
      <c r="A20" s="7"/>
      <c r="B20" s="5"/>
      <c r="C20" s="3" t="s">
        <v>23</v>
      </c>
      <c r="D20" s="25">
        <v>9.5</v>
      </c>
      <c r="E20" s="25">
        <v>4</v>
      </c>
      <c r="F20" s="25">
        <v>31.7</v>
      </c>
      <c r="G20" s="23">
        <f t="shared" si="3"/>
        <v>45.2</v>
      </c>
      <c r="H20" s="25">
        <v>6.3</v>
      </c>
      <c r="I20" s="25">
        <v>7.2</v>
      </c>
      <c r="J20" s="25">
        <v>28.8</v>
      </c>
      <c r="K20" s="23">
        <f t="shared" si="1"/>
        <v>42.3</v>
      </c>
      <c r="L20" s="25">
        <v>10.1</v>
      </c>
      <c r="M20" s="25">
        <v>9.4</v>
      </c>
      <c r="N20" s="25">
        <v>31.4</v>
      </c>
      <c r="O20" s="23">
        <f t="shared" si="4"/>
        <v>50.9</v>
      </c>
      <c r="P20" s="25">
        <v>6.7</v>
      </c>
      <c r="Q20" s="25">
        <v>7.2</v>
      </c>
      <c r="R20" s="25">
        <v>30.3</v>
      </c>
      <c r="S20" s="23">
        <f t="shared" si="5"/>
        <v>44.2</v>
      </c>
      <c r="T20" s="23">
        <f t="shared" si="2"/>
        <v>182.60000000000002</v>
      </c>
    </row>
    <row r="21" spans="1:20" ht="45" x14ac:dyDescent="0.25">
      <c r="A21" s="7"/>
      <c r="B21" s="5"/>
      <c r="C21" s="3" t="s">
        <v>45</v>
      </c>
      <c r="D21" s="25">
        <v>-2.9</v>
      </c>
      <c r="E21" s="25">
        <v>-4.0999999999999996</v>
      </c>
      <c r="F21" s="25">
        <v>-3.7</v>
      </c>
      <c r="G21" s="23">
        <f t="shared" si="3"/>
        <v>-10.7</v>
      </c>
      <c r="H21" s="25">
        <v>-1.5</v>
      </c>
      <c r="I21" s="25">
        <v>-3.1</v>
      </c>
      <c r="J21" s="25">
        <v>-2.8</v>
      </c>
      <c r="K21" s="23">
        <f t="shared" si="1"/>
        <v>-7.3999999999999995</v>
      </c>
      <c r="L21" s="25">
        <v>-3.5</v>
      </c>
      <c r="M21" s="25">
        <v>-3.8</v>
      </c>
      <c r="N21" s="25">
        <v>-6.2</v>
      </c>
      <c r="O21" s="23">
        <f t="shared" si="4"/>
        <v>-13.5</v>
      </c>
      <c r="P21" s="25">
        <v>-4.7</v>
      </c>
      <c r="Q21" s="25">
        <v>-2</v>
      </c>
      <c r="R21" s="25">
        <v>6.6</v>
      </c>
      <c r="S21" s="23">
        <f t="shared" si="5"/>
        <v>-0.10000000000000053</v>
      </c>
      <c r="T21" s="23">
        <f t="shared" si="2"/>
        <v>-31.7</v>
      </c>
    </row>
    <row r="22" spans="1:20" ht="29.25" customHeight="1" x14ac:dyDescent="0.25">
      <c r="B22" s="5"/>
      <c r="C22" s="3" t="s">
        <v>24</v>
      </c>
      <c r="D22" s="25">
        <v>-38.200000000000003</v>
      </c>
      <c r="E22" s="25">
        <v>-37.9</v>
      </c>
      <c r="F22" s="25">
        <v>-39.4</v>
      </c>
      <c r="G22" s="23">
        <f t="shared" si="3"/>
        <v>-115.5</v>
      </c>
      <c r="H22" s="25">
        <v>-38.5</v>
      </c>
      <c r="I22" s="25">
        <v>-39.799999999999997</v>
      </c>
      <c r="J22" s="25">
        <v>-47.5</v>
      </c>
      <c r="K22" s="23">
        <f t="shared" si="1"/>
        <v>-125.8</v>
      </c>
      <c r="L22" s="25">
        <v>-39.299999999999997</v>
      </c>
      <c r="M22" s="25">
        <v>-38.67</v>
      </c>
      <c r="N22" s="25">
        <v>-42.6</v>
      </c>
      <c r="O22" s="23">
        <f t="shared" si="4"/>
        <v>-120.57</v>
      </c>
      <c r="P22" s="25">
        <v>-38.5</v>
      </c>
      <c r="Q22" s="25">
        <v>-42.2</v>
      </c>
      <c r="R22" s="25">
        <v>-51.4</v>
      </c>
      <c r="S22" s="23">
        <f t="shared" si="5"/>
        <v>-132.1</v>
      </c>
      <c r="T22" s="23">
        <f t="shared" si="2"/>
        <v>-493.97</v>
      </c>
    </row>
    <row r="23" spans="1:20" x14ac:dyDescent="0.25">
      <c r="A23" s="7"/>
      <c r="B23" s="5"/>
      <c r="C23" s="3" t="s">
        <v>25</v>
      </c>
      <c r="D23" s="25">
        <v>0</v>
      </c>
      <c r="E23" s="25">
        <v>0.1</v>
      </c>
      <c r="F23" s="25">
        <v>-0.1</v>
      </c>
      <c r="G23" s="23">
        <f t="shared" si="3"/>
        <v>0</v>
      </c>
      <c r="H23" s="25">
        <v>0.9</v>
      </c>
      <c r="I23" s="25">
        <v>25.5</v>
      </c>
      <c r="J23" s="25">
        <v>6</v>
      </c>
      <c r="K23" s="23">
        <f t="shared" si="1"/>
        <v>32.4</v>
      </c>
      <c r="L23" s="25">
        <v>0.6</v>
      </c>
      <c r="M23" s="25">
        <v>4</v>
      </c>
      <c r="N23" s="25">
        <v>0.4</v>
      </c>
      <c r="O23" s="23">
        <f t="shared" si="4"/>
        <v>5</v>
      </c>
      <c r="P23" s="25">
        <v>-0.2</v>
      </c>
      <c r="Q23" s="25">
        <v>52.4</v>
      </c>
      <c r="R23" s="25">
        <v>86.7</v>
      </c>
      <c r="S23" s="23">
        <f t="shared" si="5"/>
        <v>138.9</v>
      </c>
      <c r="T23" s="23">
        <f t="shared" si="2"/>
        <v>176.3</v>
      </c>
    </row>
    <row r="24" spans="1:20" ht="60" x14ac:dyDescent="0.25">
      <c r="B24" s="6"/>
      <c r="C24" s="3" t="s">
        <v>46</v>
      </c>
      <c r="D24" s="25">
        <v>-0.5</v>
      </c>
      <c r="E24" s="25">
        <v>0.2</v>
      </c>
      <c r="F24" s="25">
        <v>0</v>
      </c>
      <c r="G24" s="23">
        <f t="shared" si="3"/>
        <v>-0.3</v>
      </c>
      <c r="H24" s="25">
        <v>-0.3</v>
      </c>
      <c r="I24" s="25">
        <v>7.2</v>
      </c>
      <c r="J24" s="25">
        <v>-0.5</v>
      </c>
      <c r="K24" s="23">
        <f t="shared" si="1"/>
        <v>6.4</v>
      </c>
      <c r="L24" s="25">
        <v>1.5</v>
      </c>
      <c r="M24" s="25">
        <v>0.1</v>
      </c>
      <c r="N24" s="25">
        <v>-0.3</v>
      </c>
      <c r="O24" s="23">
        <f t="shared" si="4"/>
        <v>1.3</v>
      </c>
      <c r="P24" s="25">
        <v>-3.5</v>
      </c>
      <c r="Q24" s="25">
        <v>1.4</v>
      </c>
      <c r="R24" s="25">
        <v>8</v>
      </c>
      <c r="S24" s="23">
        <f t="shared" si="5"/>
        <v>5.9</v>
      </c>
      <c r="T24" s="23">
        <f t="shared" si="2"/>
        <v>13.3</v>
      </c>
    </row>
    <row r="25" spans="1:20" x14ac:dyDescent="0.25">
      <c r="B25" s="4">
        <v>2</v>
      </c>
      <c r="C25" s="1" t="s">
        <v>52</v>
      </c>
      <c r="D25" s="27">
        <f t="shared" ref="D25:R25" si="6">D26+D27+D28+D29+D30+D31+D32</f>
        <v>-655.7</v>
      </c>
      <c r="E25" s="27">
        <f t="shared" si="6"/>
        <v>-635.1</v>
      </c>
      <c r="F25" s="27">
        <f t="shared" si="6"/>
        <v>-679.80000000000007</v>
      </c>
      <c r="G25" s="22">
        <f>SUM(D25:F25)</f>
        <v>-1970.6000000000004</v>
      </c>
      <c r="H25" s="27">
        <f t="shared" si="6"/>
        <v>-660.8</v>
      </c>
      <c r="I25" s="27">
        <f t="shared" si="6"/>
        <v>-671.90000000000009</v>
      </c>
      <c r="J25" s="27">
        <f t="shared" si="6"/>
        <v>-760</v>
      </c>
      <c r="K25" s="22">
        <f>SUM(H25:J25)</f>
        <v>-2092.6999999999998</v>
      </c>
      <c r="L25" s="27">
        <f t="shared" si="6"/>
        <v>-632.70000000000005</v>
      </c>
      <c r="M25" s="27">
        <f t="shared" si="6"/>
        <v>-649.1</v>
      </c>
      <c r="N25" s="27">
        <f t="shared" si="6"/>
        <v>-700.00000000000011</v>
      </c>
      <c r="O25" s="22">
        <f>SUM(L25:N25)</f>
        <v>-1981.8000000000002</v>
      </c>
      <c r="P25" s="27">
        <f t="shared" si="6"/>
        <v>-730.69999999999993</v>
      </c>
      <c r="Q25" s="27">
        <f t="shared" si="6"/>
        <v>-757.19999999999993</v>
      </c>
      <c r="R25" s="27">
        <f t="shared" si="6"/>
        <v>-1207.7000000000003</v>
      </c>
      <c r="S25" s="22">
        <f>P25+Q25+R25</f>
        <v>-2695.6000000000004</v>
      </c>
      <c r="T25" s="22">
        <f>G25+K25+O25+S25</f>
        <v>-8740.7000000000007</v>
      </c>
    </row>
    <row r="26" spans="1:20" x14ac:dyDescent="0.25">
      <c r="B26" s="5"/>
      <c r="C26" s="2" t="s">
        <v>53</v>
      </c>
      <c r="D26" s="25">
        <v>-184.1</v>
      </c>
      <c r="E26" s="25">
        <v>-186.2</v>
      </c>
      <c r="F26" s="25">
        <v>-194.4</v>
      </c>
      <c r="G26" s="23">
        <f>SUM(D26:F26)</f>
        <v>-564.69999999999993</v>
      </c>
      <c r="H26" s="25">
        <v>-196.1</v>
      </c>
      <c r="I26" s="25">
        <v>-201</v>
      </c>
      <c r="J26" s="25">
        <v>-225.5</v>
      </c>
      <c r="K26" s="23">
        <f>SUM(H26:J26)</f>
        <v>-622.6</v>
      </c>
      <c r="L26" s="25">
        <v>-184.9</v>
      </c>
      <c r="M26" s="25">
        <v>-186.9</v>
      </c>
      <c r="N26" s="25">
        <v>-194.8</v>
      </c>
      <c r="O26" s="23">
        <f>SUM(L26:N26)</f>
        <v>-566.6</v>
      </c>
      <c r="P26" s="25">
        <v>-207.1</v>
      </c>
      <c r="Q26" s="25">
        <v>-226.1</v>
      </c>
      <c r="R26" s="25">
        <v>-297.10000000000002</v>
      </c>
      <c r="S26" s="23">
        <f>P26+Q26+R26</f>
        <v>-730.3</v>
      </c>
      <c r="T26" s="23">
        <f>G26+K26+O26+S26</f>
        <v>-2484.1999999999998</v>
      </c>
    </row>
    <row r="27" spans="1:20" x14ac:dyDescent="0.25">
      <c r="B27" s="5"/>
      <c r="C27" s="2" t="s">
        <v>54</v>
      </c>
      <c r="D27" s="25">
        <v>-105.6</v>
      </c>
      <c r="E27" s="25">
        <v>-108.4</v>
      </c>
      <c r="F27" s="25">
        <v>-120.8</v>
      </c>
      <c r="G27" s="23">
        <f t="shared" ref="G27:G32" si="7">SUM(D27:F27)</f>
        <v>-334.8</v>
      </c>
      <c r="H27" s="25">
        <v>-110.6</v>
      </c>
      <c r="I27" s="25">
        <v>-118.7</v>
      </c>
      <c r="J27" s="25">
        <v>-125.8</v>
      </c>
      <c r="K27" s="23">
        <f t="shared" ref="K27:K32" si="8">SUM(H27:J27)</f>
        <v>-355.1</v>
      </c>
      <c r="L27" s="25">
        <v>-95</v>
      </c>
      <c r="M27" s="25">
        <v>-105.4</v>
      </c>
      <c r="N27" s="25">
        <v>-122</v>
      </c>
      <c r="O27" s="23">
        <f t="shared" ref="O27:O32" si="9">SUM(L27:N27)</f>
        <v>-322.39999999999998</v>
      </c>
      <c r="P27" s="25">
        <v>-137.1</v>
      </c>
      <c r="Q27" s="25">
        <v>-148.9</v>
      </c>
      <c r="R27" s="25">
        <v>-174</v>
      </c>
      <c r="S27" s="23">
        <f t="shared" ref="S27:S32" si="10">P27+Q27+R27</f>
        <v>-460</v>
      </c>
      <c r="T27" s="23">
        <f t="shared" ref="T27:T32" si="11">G27+K27+O27+S27</f>
        <v>-1472.3000000000002</v>
      </c>
    </row>
    <row r="28" spans="1:20" x14ac:dyDescent="0.25">
      <c r="B28" s="5"/>
      <c r="C28" s="2" t="s">
        <v>35</v>
      </c>
      <c r="D28" s="25">
        <v>-262.60000000000002</v>
      </c>
      <c r="E28" s="25">
        <v>-252.2</v>
      </c>
      <c r="F28" s="25">
        <v>-256.2</v>
      </c>
      <c r="G28" s="23">
        <f t="shared" si="7"/>
        <v>-771</v>
      </c>
      <c r="H28" s="25">
        <v>-259.2</v>
      </c>
      <c r="I28" s="25">
        <v>-263.3</v>
      </c>
      <c r="J28" s="25">
        <v>-262.7</v>
      </c>
      <c r="K28" s="23">
        <f t="shared" si="8"/>
        <v>-785.2</v>
      </c>
      <c r="L28" s="25">
        <v>-254.4</v>
      </c>
      <c r="M28" s="25">
        <v>-255.2</v>
      </c>
      <c r="N28" s="25">
        <v>-273.60000000000002</v>
      </c>
      <c r="O28" s="23">
        <f t="shared" si="9"/>
        <v>-783.2</v>
      </c>
      <c r="P28" s="25">
        <v>-280.7</v>
      </c>
      <c r="Q28" s="25">
        <v>-270.5</v>
      </c>
      <c r="R28" s="25">
        <v>-285.8</v>
      </c>
      <c r="S28" s="23">
        <f t="shared" si="10"/>
        <v>-837</v>
      </c>
      <c r="T28" s="23">
        <f t="shared" si="11"/>
        <v>-3176.4</v>
      </c>
    </row>
    <row r="29" spans="1:20" x14ac:dyDescent="0.25">
      <c r="B29" s="5"/>
      <c r="C29" s="2" t="s">
        <v>29</v>
      </c>
      <c r="D29" s="25">
        <v>-60.7</v>
      </c>
      <c r="E29" s="25">
        <v>-42.2</v>
      </c>
      <c r="F29" s="25">
        <v>-60.7</v>
      </c>
      <c r="G29" s="23">
        <f t="shared" si="7"/>
        <v>-163.60000000000002</v>
      </c>
      <c r="H29" s="25">
        <v>-47</v>
      </c>
      <c r="I29" s="25">
        <v>-44.4</v>
      </c>
      <c r="J29" s="25">
        <v>-67.599999999999994</v>
      </c>
      <c r="K29" s="23">
        <f t="shared" si="8"/>
        <v>-159</v>
      </c>
      <c r="L29" s="25">
        <v>-50</v>
      </c>
      <c r="M29" s="25">
        <v>-51.5</v>
      </c>
      <c r="N29" s="25">
        <v>-55.4</v>
      </c>
      <c r="O29" s="23">
        <f t="shared" si="9"/>
        <v>-156.9</v>
      </c>
      <c r="P29" s="25">
        <v>-52.1</v>
      </c>
      <c r="Q29" s="25">
        <v>-58.2</v>
      </c>
      <c r="R29" s="25">
        <v>-294.8</v>
      </c>
      <c r="S29" s="23">
        <f t="shared" si="10"/>
        <v>-405.1</v>
      </c>
      <c r="T29" s="23">
        <f t="shared" si="11"/>
        <v>-884.6</v>
      </c>
    </row>
    <row r="30" spans="1:20" x14ac:dyDescent="0.25">
      <c r="B30" s="5"/>
      <c r="C30" s="2" t="s">
        <v>55</v>
      </c>
      <c r="D30" s="25">
        <v>-4.2</v>
      </c>
      <c r="E30" s="25">
        <v>-4.5999999999999996</v>
      </c>
      <c r="F30" s="25">
        <v>-5.8</v>
      </c>
      <c r="G30" s="23">
        <f t="shared" si="7"/>
        <v>-14.600000000000001</v>
      </c>
      <c r="H30" s="25">
        <v>-4.9000000000000004</v>
      </c>
      <c r="I30" s="25">
        <v>-4.7</v>
      </c>
      <c r="J30" s="25">
        <v>-6</v>
      </c>
      <c r="K30" s="23">
        <f t="shared" si="8"/>
        <v>-15.600000000000001</v>
      </c>
      <c r="L30" s="25">
        <v>-4.2</v>
      </c>
      <c r="M30" s="25">
        <v>-4.5</v>
      </c>
      <c r="N30" s="25">
        <v>-6.6</v>
      </c>
      <c r="O30" s="23">
        <f t="shared" si="9"/>
        <v>-15.299999999999999</v>
      </c>
      <c r="P30" s="25">
        <v>-5.8</v>
      </c>
      <c r="Q30" s="25">
        <v>-6.8</v>
      </c>
      <c r="R30" s="25">
        <v>-16.2</v>
      </c>
      <c r="S30" s="23">
        <f t="shared" si="10"/>
        <v>-28.799999999999997</v>
      </c>
      <c r="T30" s="23">
        <f t="shared" si="11"/>
        <v>-74.3</v>
      </c>
    </row>
    <row r="31" spans="1:20" ht="30" x14ac:dyDescent="0.25">
      <c r="B31" s="5"/>
      <c r="C31" s="17" t="s">
        <v>56</v>
      </c>
      <c r="D31" s="25">
        <v>-38.1</v>
      </c>
      <c r="E31" s="25">
        <v>-39</v>
      </c>
      <c r="F31" s="25">
        <v>-39.700000000000003</v>
      </c>
      <c r="G31" s="23">
        <f t="shared" si="7"/>
        <v>-116.8</v>
      </c>
      <c r="H31" s="25">
        <v>-41.1</v>
      </c>
      <c r="I31" s="25">
        <v>-38.1</v>
      </c>
      <c r="J31" s="25">
        <v>-70.599999999999994</v>
      </c>
      <c r="K31" s="23">
        <f t="shared" si="8"/>
        <v>-149.80000000000001</v>
      </c>
      <c r="L31" s="25">
        <v>-42.6</v>
      </c>
      <c r="M31" s="25">
        <v>-44.1</v>
      </c>
      <c r="N31" s="25">
        <v>-45.6</v>
      </c>
      <c r="O31" s="23">
        <f t="shared" si="9"/>
        <v>-132.30000000000001</v>
      </c>
      <c r="P31" s="25">
        <v>-46.4</v>
      </c>
      <c r="Q31" s="25">
        <v>-44.8</v>
      </c>
      <c r="R31" s="25">
        <v>-55.9</v>
      </c>
      <c r="S31" s="23">
        <f t="shared" si="10"/>
        <v>-147.1</v>
      </c>
      <c r="T31" s="23">
        <f t="shared" si="11"/>
        <v>-546</v>
      </c>
    </row>
    <row r="32" spans="1:20" ht="30" x14ac:dyDescent="0.25">
      <c r="B32" s="6"/>
      <c r="C32" s="17" t="s">
        <v>47</v>
      </c>
      <c r="D32" s="25">
        <v>-0.4</v>
      </c>
      <c r="E32" s="25">
        <v>-2.5</v>
      </c>
      <c r="F32" s="25">
        <v>-2.2000000000000002</v>
      </c>
      <c r="G32" s="23">
        <f t="shared" si="7"/>
        <v>-5.0999999999999996</v>
      </c>
      <c r="H32" s="25">
        <v>-1.9</v>
      </c>
      <c r="I32" s="25">
        <v>-1.7</v>
      </c>
      <c r="J32" s="25">
        <v>-1.8</v>
      </c>
      <c r="K32" s="23">
        <f t="shared" si="8"/>
        <v>-5.3999999999999995</v>
      </c>
      <c r="L32" s="25">
        <v>-1.6</v>
      </c>
      <c r="M32" s="25">
        <v>-1.5</v>
      </c>
      <c r="N32" s="25">
        <v>-2</v>
      </c>
      <c r="O32" s="23">
        <f t="shared" si="9"/>
        <v>-5.0999999999999996</v>
      </c>
      <c r="P32" s="25">
        <v>-1.5</v>
      </c>
      <c r="Q32" s="25">
        <v>-1.9</v>
      </c>
      <c r="R32" s="25">
        <v>-83.9</v>
      </c>
      <c r="S32" s="23">
        <f t="shared" si="10"/>
        <v>-87.300000000000011</v>
      </c>
      <c r="T32" s="23">
        <f t="shared" si="11"/>
        <v>-102.9</v>
      </c>
    </row>
    <row r="33" spans="3:18" x14ac:dyDescent="0.25">
      <c r="R33" s="7"/>
    </row>
    <row r="34" spans="3:18" x14ac:dyDescent="0.25">
      <c r="C34" t="s">
        <v>18</v>
      </c>
      <c r="R34" s="7"/>
    </row>
    <row r="35" spans="3:18" x14ac:dyDescent="0.25">
      <c r="C35" t="s">
        <v>12</v>
      </c>
    </row>
    <row r="37" spans="3:18" x14ac:dyDescent="0.25">
      <c r="C37" t="s">
        <v>11</v>
      </c>
    </row>
    <row r="38" spans="3:18" x14ac:dyDescent="0.25">
      <c r="C38" t="s">
        <v>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2018-09-11T05:57:32Z</dcterms:modified>
</cp:coreProperties>
</file>