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ÜHISKATALOOG IGAVENE\2014-2020\Tootearendus\2. Regionaalarengukeskus\Ettevõtjate elektriühenduste pilootprogramm\Rakendusdokumendid\JUHATUSELE KINNITAMISEKS\"/>
    </mc:Choice>
  </mc:AlternateContent>
  <bookViews>
    <workbookView xWindow="1035" yWindow="0" windowWidth="2385" windowHeight="3240"/>
  </bookViews>
  <sheets>
    <sheet name="Leht1" sheetId="1" r:id="rId1"/>
    <sheet name="Leh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D16" i="1"/>
  <c r="D13" i="1" l="1"/>
  <c r="C17" i="2" l="1"/>
  <c r="C19" i="2" s="1"/>
  <c r="B18" i="2"/>
  <c r="B8" i="2"/>
  <c r="C7" i="2"/>
  <c r="C9" i="2" s="1"/>
  <c r="J13" i="1" l="1"/>
  <c r="J14" i="1" s="1"/>
  <c r="D17" i="1" l="1"/>
  <c r="E13" i="1" s="1"/>
  <c r="E14" i="1" s="1"/>
  <c r="J19" i="1" s="1"/>
</calcChain>
</file>

<file path=xl/sharedStrings.xml><?xml version="1.0" encoding="utf-8"?>
<sst xmlns="http://schemas.openxmlformats.org/spreadsheetml/2006/main" count="41" uniqueCount="33">
  <si>
    <t>Kasv  %</t>
  </si>
  <si>
    <t>koguprojekt</t>
  </si>
  <si>
    <t>Kaalutud keskmine hinne</t>
  </si>
  <si>
    <t>Töökohtade loomine</t>
  </si>
  <si>
    <t>Lisandväärtus</t>
  </si>
  <si>
    <t>Projekti mõju ettevõtlusele ning töökohtadele</t>
  </si>
  <si>
    <t>Elektri kitsaskoha olulisus</t>
  </si>
  <si>
    <t>Tegevuskava ambitsioon ja realistlikkus</t>
  </si>
  <si>
    <t>KOV lisa jah/ei</t>
  </si>
  <si>
    <t>jah</t>
  </si>
  <si>
    <t>Töökohtade loomine ja Lisandväärtus</t>
  </si>
  <si>
    <t>x</t>
  </si>
  <si>
    <t>Hindamiskriteerium 1 koondhinne</t>
  </si>
  <si>
    <t>ETTEVÕTJATE ELEKTRILIITUMISE PILOOTPROGRAMMI HINDAMISMETOODIKA</t>
  </si>
  <si>
    <t>Lisa 1</t>
  </si>
  <si>
    <t xml:space="preserve">Hinne kujuneb aritmeetiliselt, hindamisel arvestatakse järgmiseid aspekte: 
</t>
  </si>
  <si>
    <t xml:space="preserve">• Kui suur on ettevõtja kavandatavate täiendavate piirkonna keskmisest kõrgema palgaga töökohtade arv toetuse summa kohta?  
</t>
  </si>
  <si>
    <t>• Kui suur on ettevõtja plaanitav lisandväärtuse  kasv töötaja kohta toetuse summa kohta?</t>
  </si>
  <si>
    <t>x*1,08</t>
  </si>
  <si>
    <t>x*1,05</t>
  </si>
  <si>
    <t>1) Kavandatavate täiendavate piirkonna keskmisest kõrgema palgaga töökohtade arv toetuse summa kohta</t>
  </si>
  <si>
    <t>Taotletav toetuse summa</t>
  </si>
  <si>
    <t>Taotluse reg.nr</t>
  </si>
  <si>
    <t>Loodavad täiendavad piirkonna keskmisest kõrgema palgaga töökohad, tk</t>
  </si>
  <si>
    <t>Täiendavate töökohtade arvu ja toetuse suhe</t>
  </si>
  <si>
    <t>2) Plaanitav lisandväärtuse kasv töötaja kohta toetuse summa kohta</t>
  </si>
  <si>
    <r>
      <t>Kriteerium 1.</t>
    </r>
    <r>
      <rPr>
        <sz val="11"/>
        <rFont val="Calibri"/>
        <family val="2"/>
        <charset val="186"/>
        <scheme val="minor"/>
      </rPr>
      <t xml:space="preserve"> Projekti mõju programmi tulemusindikaatorite saavutamisele.</t>
    </r>
  </si>
  <si>
    <t>Lisandväärtus töötaja kohta taotluse esitamisele eelneval aastal</t>
  </si>
  <si>
    <t>Oodatav lisandväärtus töötaja 1 aasta peale projekti lõppu</t>
  </si>
  <si>
    <t>Hinne 1</t>
  </si>
  <si>
    <t>Hinne 2</t>
  </si>
  <si>
    <t>Tulemus, mille eest antakse hinne 2,5</t>
  </si>
  <si>
    <t>Tulemus, mille eest antakse hinne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</si>
</sst>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0.00000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9" fontId="0" fillId="0" borderId="0" xfId="0" applyNumberForma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9" fontId="2" fillId="0" borderId="3" xfId="0" applyNumberFormat="1" applyFont="1" applyFill="1" applyBorder="1" applyAlignment="1"/>
    <xf numFmtId="2" fontId="2" fillId="0" borderId="5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0" fillId="0" borderId="0" xfId="0" applyNumberFormat="1"/>
    <xf numFmtId="164" fontId="0" fillId="0" borderId="0" xfId="1" applyFont="1" applyAlignment="1">
      <alignment wrapText="1"/>
    </xf>
    <xf numFmtId="164" fontId="0" fillId="0" borderId="0" xfId="1" applyFont="1" applyAlignment="1"/>
    <xf numFmtId="164" fontId="0" fillId="0" borderId="0" xfId="1" applyFont="1" applyAlignment="1">
      <alignment horizontal="right"/>
    </xf>
    <xf numFmtId="10" fontId="0" fillId="0" borderId="1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10" fontId="0" fillId="0" borderId="0" xfId="0" applyNumberFormat="1" applyFont="1" applyFill="1" applyBorder="1"/>
    <xf numFmtId="0" fontId="0" fillId="0" borderId="0" xfId="0" applyFont="1" applyFill="1"/>
    <xf numFmtId="0" fontId="0" fillId="0" borderId="0" xfId="0" applyFont="1" applyBorder="1"/>
    <xf numFmtId="0" fontId="4" fillId="0" borderId="0" xfId="0" applyFont="1"/>
    <xf numFmtId="0" fontId="0" fillId="0" borderId="0" xfId="0" applyFont="1" applyAlignment="1"/>
    <xf numFmtId="0" fontId="5" fillId="0" borderId="1" xfId="0" applyFont="1" applyFill="1" applyBorder="1" applyAlignment="1">
      <alignment wrapText="1"/>
    </xf>
    <xf numFmtId="0" fontId="0" fillId="0" borderId="1" xfId="0" applyFont="1" applyFill="1" applyBorder="1"/>
    <xf numFmtId="164" fontId="0" fillId="0" borderId="1" xfId="1" applyFont="1" applyFill="1" applyBorder="1"/>
    <xf numFmtId="165" fontId="0" fillId="0" borderId="3" xfId="0" applyNumberFormat="1" applyFont="1" applyFill="1" applyBorder="1"/>
    <xf numFmtId="2" fontId="0" fillId="0" borderId="1" xfId="0" applyNumberFormat="1" applyFont="1" applyFill="1" applyBorder="1"/>
    <xf numFmtId="164" fontId="0" fillId="0" borderId="9" xfId="1" applyFont="1" applyFill="1" applyBorder="1"/>
    <xf numFmtId="9" fontId="0" fillId="0" borderId="0" xfId="2" applyFont="1" applyFill="1" applyBorder="1"/>
    <xf numFmtId="164" fontId="0" fillId="0" borderId="0" xfId="1" applyFont="1" applyFill="1" applyBorder="1"/>
    <xf numFmtId="165" fontId="0" fillId="0" borderId="0" xfId="0" applyNumberFormat="1" applyFont="1" applyFill="1" applyBorder="1"/>
    <xf numFmtId="2" fontId="0" fillId="0" borderId="0" xfId="0" applyNumberFormat="1" applyFont="1" applyFill="1" applyBorder="1"/>
    <xf numFmtId="165" fontId="0" fillId="0" borderId="1" xfId="0" applyNumberFormat="1" applyFont="1" applyFill="1" applyBorder="1"/>
    <xf numFmtId="9" fontId="0" fillId="0" borderId="0" xfId="2" applyFont="1" applyFill="1"/>
    <xf numFmtId="0" fontId="6" fillId="0" borderId="0" xfId="0" applyFont="1"/>
    <xf numFmtId="0" fontId="0" fillId="0" borderId="1" xfId="0" applyFill="1" applyBorder="1" applyAlignment="1">
      <alignment wrapText="1"/>
    </xf>
    <xf numFmtId="10" fontId="0" fillId="2" borderId="3" xfId="0" applyNumberFormat="1" applyFont="1" applyFill="1" applyBorder="1"/>
    <xf numFmtId="2" fontId="0" fillId="2" borderId="9" xfId="0" applyNumberFormat="1" applyFont="1" applyFill="1" applyBorder="1" applyAlignment="1">
      <alignment horizontal="right"/>
    </xf>
    <xf numFmtId="165" fontId="0" fillId="2" borderId="3" xfId="0" applyNumberFormat="1" applyFill="1" applyBorder="1"/>
    <xf numFmtId="4" fontId="8" fillId="2" borderId="0" xfId="0" applyNumberFormat="1" applyFont="1" applyFill="1" applyAlignment="1">
      <alignment horizontal="right"/>
    </xf>
    <xf numFmtId="0" fontId="0" fillId="2" borderId="8" xfId="0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="120" zoomScaleNormal="120" workbookViewId="0">
      <selection activeCell="J13" sqref="J13"/>
    </sheetView>
  </sheetViews>
  <sheetFormatPr defaultRowHeight="15" x14ac:dyDescent="0.25"/>
  <cols>
    <col min="1" max="1" width="18.85546875" style="15" customWidth="1"/>
    <col min="2" max="2" width="13.42578125" style="14" customWidth="1"/>
    <col min="3" max="3" width="12.28515625" style="14" customWidth="1"/>
    <col min="4" max="4" width="12.5703125" style="14" customWidth="1"/>
    <col min="5" max="6" width="10.85546875" style="14" customWidth="1"/>
    <col min="7" max="7" width="15.28515625" style="14" customWidth="1"/>
    <col min="8" max="8" width="12.5703125" style="14" customWidth="1"/>
    <col min="9" max="9" width="11.7109375" style="14" customWidth="1"/>
    <col min="10" max="11" width="9.140625" style="14"/>
    <col min="12" max="12" width="16.85546875" style="14" customWidth="1"/>
    <col min="13" max="13" width="13.28515625" style="14" customWidth="1"/>
    <col min="14" max="16384" width="9.140625" style="14"/>
  </cols>
  <sheetData>
    <row r="1" spans="1:12" x14ac:dyDescent="0.25">
      <c r="A1" s="21" t="s">
        <v>13</v>
      </c>
    </row>
    <row r="2" spans="1:12" x14ac:dyDescent="0.25">
      <c r="A2" s="15" t="s">
        <v>14</v>
      </c>
    </row>
    <row r="4" spans="1:12" x14ac:dyDescent="0.25">
      <c r="A4" s="35" t="s">
        <v>26</v>
      </c>
    </row>
    <row r="6" spans="1:12" x14ac:dyDescent="0.25">
      <c r="A6" s="22" t="s">
        <v>15</v>
      </c>
    </row>
    <row r="7" spans="1:12" x14ac:dyDescent="0.25">
      <c r="A7" s="22" t="s">
        <v>16</v>
      </c>
    </row>
    <row r="8" spans="1:12" x14ac:dyDescent="0.25">
      <c r="A8" s="22" t="s">
        <v>17</v>
      </c>
    </row>
    <row r="11" spans="1:12" ht="34.5" customHeight="1" x14ac:dyDescent="0.25">
      <c r="A11" s="45" t="s">
        <v>20</v>
      </c>
      <c r="B11" s="45"/>
      <c r="C11" s="45"/>
      <c r="D11" s="45"/>
      <c r="E11" s="45"/>
      <c r="G11" s="45" t="s">
        <v>25</v>
      </c>
      <c r="H11" s="45"/>
      <c r="I11" s="45"/>
      <c r="J11" s="45"/>
    </row>
    <row r="12" spans="1:12" s="15" customFormat="1" ht="108" customHeight="1" x14ac:dyDescent="0.25">
      <c r="A12" s="43"/>
      <c r="B12" s="44" t="s">
        <v>23</v>
      </c>
      <c r="C12" s="43" t="s">
        <v>21</v>
      </c>
      <c r="D12" s="43" t="s">
        <v>24</v>
      </c>
      <c r="E12" s="44"/>
      <c r="F12" s="14"/>
      <c r="G12" s="41" t="s">
        <v>27</v>
      </c>
      <c r="H12" s="41" t="s">
        <v>28</v>
      </c>
      <c r="I12" s="42" t="s">
        <v>0</v>
      </c>
      <c r="J12" s="41"/>
      <c r="L12" s="16"/>
    </row>
    <row r="13" spans="1:12" x14ac:dyDescent="0.25">
      <c r="A13" s="23" t="s">
        <v>22</v>
      </c>
      <c r="B13" s="24">
        <v>2</v>
      </c>
      <c r="C13" s="25">
        <v>50000</v>
      </c>
      <c r="D13" s="26">
        <f>B13/C13</f>
        <v>4.0000000000000003E-5</v>
      </c>
      <c r="E13" s="27">
        <f>(D13*E17)/D17</f>
        <v>0.8</v>
      </c>
      <c r="F13" s="17"/>
      <c r="G13" s="25">
        <v>20000</v>
      </c>
      <c r="H13" s="28">
        <v>22000</v>
      </c>
      <c r="I13" s="13">
        <f>(H13/G13)-100%</f>
        <v>0.10000000000000009</v>
      </c>
      <c r="J13" s="27">
        <f>(I13*J17)/I17</f>
        <v>5.0000000000000044</v>
      </c>
      <c r="L13" s="29"/>
    </row>
    <row r="14" spans="1:12" x14ac:dyDescent="0.25">
      <c r="A14" s="16"/>
      <c r="B14" s="17"/>
      <c r="C14" s="30"/>
      <c r="D14" s="39" t="s">
        <v>29</v>
      </c>
      <c r="E14" s="38" t="str">
        <f>IF(E13&gt;=4,"4,00", IF(E13&lt;2,"2,00", E13))</f>
        <v>2,00</v>
      </c>
      <c r="F14" s="17"/>
      <c r="G14" s="30"/>
      <c r="H14" s="30"/>
      <c r="I14" s="37" t="s">
        <v>30</v>
      </c>
      <c r="J14" s="38" t="str">
        <f>IF(J13&gt;=4,"4,00", IF(J13&lt;2,"2,00", J13))</f>
        <v>4,00</v>
      </c>
      <c r="L14" s="29"/>
    </row>
    <row r="15" spans="1:12" x14ac:dyDescent="0.25">
      <c r="A15" s="16"/>
      <c r="B15" s="17"/>
      <c r="C15" s="30"/>
      <c r="D15" s="31"/>
      <c r="E15" s="32"/>
      <c r="F15" s="17"/>
      <c r="G15" s="30"/>
      <c r="H15" s="30"/>
      <c r="I15" s="18"/>
      <c r="J15" s="32"/>
      <c r="L15" s="29"/>
    </row>
    <row r="16" spans="1:12" ht="30" x14ac:dyDescent="0.25">
      <c r="A16" s="36" t="s">
        <v>31</v>
      </c>
      <c r="B16" s="24">
        <v>1</v>
      </c>
      <c r="C16" s="25">
        <v>8000</v>
      </c>
      <c r="D16" s="33">
        <f t="shared" ref="D16:D17" si="0">B16/C16</f>
        <v>1.25E-4</v>
      </c>
      <c r="E16" s="27">
        <v>2.5</v>
      </c>
      <c r="F16" s="19"/>
      <c r="G16" s="25" t="s">
        <v>11</v>
      </c>
      <c r="H16" s="25" t="s">
        <v>19</v>
      </c>
      <c r="I16" s="13">
        <v>0.05</v>
      </c>
      <c r="J16" s="27">
        <v>2.5</v>
      </c>
      <c r="L16" s="29"/>
    </row>
    <row r="17" spans="1:12" ht="30" x14ac:dyDescent="0.25">
      <c r="A17" s="36" t="s">
        <v>32</v>
      </c>
      <c r="B17" s="24">
        <v>1</v>
      </c>
      <c r="C17" s="25">
        <v>5000</v>
      </c>
      <c r="D17" s="33">
        <f t="shared" si="0"/>
        <v>2.0000000000000001E-4</v>
      </c>
      <c r="E17" s="27">
        <v>4</v>
      </c>
      <c r="F17" s="19"/>
      <c r="G17" s="25" t="s">
        <v>11</v>
      </c>
      <c r="H17" s="25" t="s">
        <v>18</v>
      </c>
      <c r="I17" s="13">
        <v>0.08</v>
      </c>
      <c r="J17" s="27">
        <v>4</v>
      </c>
      <c r="L17" s="34"/>
    </row>
    <row r="18" spans="1:12" x14ac:dyDescent="0.25">
      <c r="E18" s="20"/>
      <c r="F18" s="20"/>
    </row>
    <row r="19" spans="1:12" ht="18" customHeight="1" x14ac:dyDescent="0.25">
      <c r="B19" s="11"/>
      <c r="C19" s="11"/>
      <c r="E19" s="10"/>
      <c r="F19" s="10"/>
      <c r="G19" s="10"/>
      <c r="I19" s="12" t="s">
        <v>12</v>
      </c>
      <c r="J19" s="40">
        <f>(E14+J14)/2</f>
        <v>3</v>
      </c>
    </row>
    <row r="21" spans="1:12" x14ac:dyDescent="0.25">
      <c r="A21" s="14"/>
    </row>
  </sheetData>
  <sortState ref="K7:K16">
    <sortCondition ref="K7"/>
  </sortState>
  <mergeCells count="2">
    <mergeCell ref="A11:E11"/>
    <mergeCell ref="G11:J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E12" sqref="E12"/>
    </sheetView>
  </sheetViews>
  <sheetFormatPr defaultRowHeight="15" x14ac:dyDescent="0.25"/>
  <cols>
    <col min="1" max="1" width="40.42578125" customWidth="1"/>
  </cols>
  <sheetData>
    <row r="1" spans="1:3" ht="15.75" thickBot="1" x14ac:dyDescent="0.3">
      <c r="A1" t="s">
        <v>1</v>
      </c>
    </row>
    <row r="2" spans="1:3" x14ac:dyDescent="0.25">
      <c r="A2" s="2" t="s">
        <v>3</v>
      </c>
      <c r="B2" s="4">
        <v>0.25</v>
      </c>
      <c r="C2" s="5">
        <v>4</v>
      </c>
    </row>
    <row r="3" spans="1:3" x14ac:dyDescent="0.25">
      <c r="A3" s="2" t="s">
        <v>4</v>
      </c>
      <c r="B3" s="4">
        <v>0.25</v>
      </c>
      <c r="C3" s="6">
        <v>4</v>
      </c>
    </row>
    <row r="4" spans="1:3" x14ac:dyDescent="0.25">
      <c r="A4" s="2" t="s">
        <v>5</v>
      </c>
      <c r="B4" s="4">
        <v>0.2</v>
      </c>
      <c r="C4" s="6">
        <v>3</v>
      </c>
    </row>
    <row r="5" spans="1:3" x14ac:dyDescent="0.25">
      <c r="A5" s="2" t="s">
        <v>7</v>
      </c>
      <c r="B5" s="4">
        <v>0.2</v>
      </c>
      <c r="C5" s="6">
        <v>2.7</v>
      </c>
    </row>
    <row r="6" spans="1:3" ht="15.75" thickBot="1" x14ac:dyDescent="0.3">
      <c r="A6" s="2" t="s">
        <v>6</v>
      </c>
      <c r="B6" s="4">
        <v>0.1</v>
      </c>
      <c r="C6" s="8">
        <v>2.8</v>
      </c>
    </row>
    <row r="7" spans="1:3" ht="21" thickBot="1" x14ac:dyDescent="0.35">
      <c r="A7" s="2" t="s">
        <v>2</v>
      </c>
      <c r="B7" s="3"/>
      <c r="C7" s="7">
        <f>(B2*C2)+(B3*C3)+(B4*C4)+(B6*C6)+(B5*C5)</f>
        <v>3.42</v>
      </c>
    </row>
    <row r="8" spans="1:3" x14ac:dyDescent="0.25">
      <c r="B8" s="1">
        <f>SUM(B2:B6)</f>
        <v>0.99999999999999989</v>
      </c>
    </row>
    <row r="9" spans="1:3" x14ac:dyDescent="0.25">
      <c r="A9" t="s">
        <v>8</v>
      </c>
      <c r="B9" t="s">
        <v>9</v>
      </c>
      <c r="C9" s="9">
        <f>C7*1.1</f>
        <v>3.762</v>
      </c>
    </row>
    <row r="12" spans="1:3" ht="15.75" thickBot="1" x14ac:dyDescent="0.3">
      <c r="A12" t="s">
        <v>1</v>
      </c>
    </row>
    <row r="13" spans="1:3" x14ac:dyDescent="0.25">
      <c r="A13" s="2" t="s">
        <v>10</v>
      </c>
      <c r="B13" s="4">
        <v>0.5</v>
      </c>
      <c r="C13" s="5">
        <v>4</v>
      </c>
    </row>
    <row r="14" spans="1:3" x14ac:dyDescent="0.25">
      <c r="A14" s="2" t="s">
        <v>5</v>
      </c>
      <c r="B14" s="4">
        <v>0.2</v>
      </c>
      <c r="C14" s="6">
        <v>3</v>
      </c>
    </row>
    <row r="15" spans="1:3" x14ac:dyDescent="0.25">
      <c r="A15" s="2" t="s">
        <v>7</v>
      </c>
      <c r="B15" s="4">
        <v>0.2</v>
      </c>
      <c r="C15" s="6">
        <v>2.7</v>
      </c>
    </row>
    <row r="16" spans="1:3" ht="15.75" thickBot="1" x14ac:dyDescent="0.3">
      <c r="A16" s="2" t="s">
        <v>6</v>
      </c>
      <c r="B16" s="4">
        <v>0.1</v>
      </c>
      <c r="C16" s="8">
        <v>2.8</v>
      </c>
    </row>
    <row r="17" spans="1:3" ht="21" thickBot="1" x14ac:dyDescent="0.35">
      <c r="A17" s="2" t="s">
        <v>2</v>
      </c>
      <c r="B17" s="3"/>
      <c r="C17" s="7">
        <f>(B13*C13)+(B14*C14)+(B16*C16)+(B15*C15)</f>
        <v>3.42</v>
      </c>
    </row>
    <row r="18" spans="1:3" x14ac:dyDescent="0.25">
      <c r="B18" s="1">
        <f>SUM(B13:B16)</f>
        <v>0.99999999999999989</v>
      </c>
    </row>
    <row r="19" spans="1:3" x14ac:dyDescent="0.25">
      <c r="A19" t="s">
        <v>8</v>
      </c>
      <c r="B19" t="s">
        <v>9</v>
      </c>
      <c r="C19" s="9">
        <f>C17*1.1</f>
        <v>3.762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Leht1</vt:lpstr>
      <vt:lpstr>Leht2</vt:lpstr>
    </vt:vector>
  </TitlesOfParts>
  <Company>EAS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KaidoS</dc:creator>
  <cp:lastModifiedBy>TiinaLo</cp:lastModifiedBy>
  <cp:lastPrinted>2016-07-28T14:22:00Z</cp:lastPrinted>
  <dcterms:created xsi:type="dcterms:W3CDTF">2016-06-28T11:37:08Z</dcterms:created>
  <dcterms:modified xsi:type="dcterms:W3CDTF">2016-08-15T11:46:58Z</dcterms:modified>
</cp:coreProperties>
</file>