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465" windowWidth="20730" windowHeight="11760"/>
  </bookViews>
  <sheets>
    <sheet name="vorm" sheetId="1" r:id="rId1"/>
    <sheet name="näidis" sheetId="3" r:id="rId2"/>
  </sheets>
  <calcPr calcId="145621"/>
</workbook>
</file>

<file path=xl/calcChain.xml><?xml version="1.0" encoding="utf-8"?>
<calcChain xmlns="http://schemas.openxmlformats.org/spreadsheetml/2006/main">
  <c r="F23" i="3" l="1"/>
  <c r="F21" i="3"/>
  <c r="F20" i="3"/>
  <c r="F16" i="3"/>
  <c r="F17" i="3"/>
  <c r="F18" i="3"/>
  <c r="F15" i="3"/>
  <c r="F12" i="3"/>
  <c r="F13" i="3"/>
  <c r="F11" i="3"/>
  <c r="F24" i="1"/>
  <c r="F21" i="1"/>
  <c r="F22" i="1"/>
  <c r="F20" i="1"/>
  <c r="F16" i="1"/>
  <c r="F17" i="1"/>
  <c r="F18" i="1"/>
  <c r="F15" i="1"/>
  <c r="F12" i="1"/>
  <c r="F13" i="1"/>
  <c r="F11" i="1"/>
  <c r="K12" i="1"/>
  <c r="K13" i="1"/>
  <c r="K11" i="1"/>
  <c r="K21" i="1" l="1"/>
  <c r="K20" i="1"/>
  <c r="K17" i="1"/>
  <c r="K18" i="1"/>
  <c r="K15" i="1"/>
  <c r="J14" i="1"/>
  <c r="J10" i="1"/>
  <c r="J19" i="1"/>
  <c r="K24" i="1"/>
  <c r="K16" i="1"/>
  <c r="J23" i="1" l="1"/>
  <c r="J26" i="1" s="1"/>
  <c r="K22" i="1"/>
  <c r="H23" i="1" l="1"/>
  <c r="K24" i="3" l="1"/>
  <c r="K23" i="3"/>
  <c r="J22" i="3"/>
  <c r="H22" i="3"/>
  <c r="K21" i="3"/>
  <c r="K20" i="3"/>
  <c r="J19" i="3"/>
  <c r="H19" i="3"/>
  <c r="K18" i="3"/>
  <c r="K17" i="3"/>
  <c r="K16" i="3"/>
  <c r="J14" i="3"/>
  <c r="H14" i="3"/>
  <c r="K13" i="3"/>
  <c r="K15" i="3"/>
  <c r="K12" i="3"/>
  <c r="K11" i="3"/>
  <c r="J10" i="3"/>
  <c r="H10" i="3"/>
  <c r="K25" i="1"/>
  <c r="K10" i="3" l="1"/>
  <c r="K22" i="3"/>
  <c r="K14" i="3"/>
  <c r="K19" i="3"/>
  <c r="H25" i="3"/>
  <c r="I19" i="3" s="1"/>
  <c r="H14" i="1"/>
  <c r="K23" i="1"/>
  <c r="H19" i="1"/>
  <c r="K19" i="1" s="1"/>
  <c r="H10" i="1"/>
  <c r="K10" i="1" l="1"/>
  <c r="K14" i="1"/>
  <c r="H26" i="1"/>
  <c r="K25" i="3"/>
  <c r="I20" i="3"/>
  <c r="I15" i="3"/>
  <c r="I25" i="3"/>
  <c r="I14" i="3"/>
  <c r="I10" i="3"/>
  <c r="I17" i="3"/>
  <c r="I12" i="3"/>
  <c r="I24" i="3"/>
  <c r="I13" i="3"/>
  <c r="I21" i="3"/>
  <c r="I16" i="3"/>
  <c r="I11" i="3"/>
  <c r="I23" i="3"/>
  <c r="I18" i="3"/>
  <c r="I22" i="3"/>
  <c r="I17" i="1" l="1"/>
  <c r="I12" i="1"/>
  <c r="I18" i="1"/>
  <c r="I16" i="1"/>
  <c r="I15" i="1"/>
  <c r="I13" i="1"/>
  <c r="I11" i="1"/>
  <c r="I22" i="1"/>
  <c r="I20" i="1"/>
  <c r="I24" i="1"/>
  <c r="I21" i="1"/>
  <c r="K26" i="1"/>
  <c r="I26" i="1"/>
  <c r="I14" i="1"/>
  <c r="I25" i="1"/>
  <c r="I23" i="1"/>
  <c r="I19" i="1"/>
  <c r="I10" i="1"/>
</calcChain>
</file>

<file path=xl/comments1.xml><?xml version="1.0" encoding="utf-8"?>
<comments xmlns="http://schemas.openxmlformats.org/spreadsheetml/2006/main">
  <authors>
    <author>Microsoft Office User</author>
  </authors>
  <commentList>
    <comment ref="H20" author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Kuna kõik tegevused panustavad kõigisse näitajatesse, siis on kajastatud eelarve ja kulude info ühekordselt vaid ettevõtete arvu näiaja juures
</t>
        </r>
      </text>
    </comment>
    <comment ref="J20" author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Kuna kõik tegevused panustavad kõigisse näitajatesse, siis on kajastatud eelarve ja kulude info ühekordselt vaid ettevõtete arvu näiaja juures
</t>
        </r>
      </text>
    </comment>
    <comment ref="H21" author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Kuna kõik tegevused panustavad kõigisse näitajatesse, siis on kajastatud eelarve ja kulude info ühekordselt vaid ettevõtete arvu näiaja juures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J21" author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Kuna kõik tegevused panustavad kõigisse näitajatesse, siis on kajastatud eelarve ja kulude info ühekordselt vaid ettevõtete arvu näiaja juures
</t>
        </r>
      </text>
    </comment>
  </commentList>
</comments>
</file>

<file path=xl/sharedStrings.xml><?xml version="1.0" encoding="utf-8"?>
<sst xmlns="http://schemas.openxmlformats.org/spreadsheetml/2006/main" count="71" uniqueCount="35">
  <si>
    <t>Mõõtühik</t>
  </si>
  <si>
    <t>%</t>
  </si>
  <si>
    <t>arv</t>
  </si>
  <si>
    <t>KOKKU</t>
  </si>
  <si>
    <t>Eelarve (euro)</t>
  </si>
  <si>
    <t>euro</t>
  </si>
  <si>
    <t>Tegevus (kajastada TAT-is toodud tegevus)</t>
  </si>
  <si>
    <t>Rahvusvahelise konkurentsivõime tõstmisele suunatud tegevused</t>
  </si>
  <si>
    <t>Õppe- ja teadustöö kvaliteedi ja efektiivsuse tõstmisele suunatud tegevused</t>
  </si>
  <si>
    <t>Jne</t>
  </si>
  <si>
    <t>Projekti nr e-toetuse keskkonnas:</t>
  </si>
  <si>
    <t>Institutsionaalne arendusprogramm teadus- ja arendusasutustele ja kõrgkoolidele</t>
  </si>
  <si>
    <t>Tegevus:</t>
  </si>
  <si>
    <t>Tekkepõhiste kulude osakaal eelarvest (%)</t>
  </si>
  <si>
    <t>Väljundi/tegevuse eelarve osakaal kogu eelarvest (%)</t>
  </si>
  <si>
    <t>Toetuse saaja:</t>
  </si>
  <si>
    <t>Aruandeperiood:</t>
  </si>
  <si>
    <t>Väljund:</t>
  </si>
  <si>
    <t>Kaudne kulu</t>
  </si>
  <si>
    <t>Algtase</t>
  </si>
  <si>
    <t>Õppimise ja õpetamise oskused ning tingimused on paranenud, õpingute efektiivsus on suurenenud</t>
  </si>
  <si>
    <t>Ettevõtluskoostöö maht on suurenenud</t>
  </si>
  <si>
    <t>Ettevõtluslepingute maht</t>
  </si>
  <si>
    <t>Näitaja nimetus</t>
  </si>
  <si>
    <t>Koostöö tugevdamine teadus- ja arendusasutuste, kõrgkoolide ja ettevõtete vahel</t>
  </si>
  <si>
    <t>Õppe- ning teadustöö infrastruktuuri soetamine ja kaasajastamine: õppeinfrastruktuur</t>
  </si>
  <si>
    <t>Uusi õppelaboreid kasutavatel õppekavadel õppivate üliõpilaste osakaal</t>
  </si>
  <si>
    <t>Doktoriõppe kvaliteedi ja efektiivsuse suurendamisega seotud tegevused</t>
  </si>
  <si>
    <t>2014-20…</t>
  </si>
  <si>
    <r>
      <t>Projekti näitajate, tegevuskava ja eelarve täitmine</t>
    </r>
    <r>
      <rPr>
        <sz val="10"/>
        <color theme="1"/>
        <rFont val="Cambria"/>
        <family val="1"/>
        <scheme val="major"/>
      </rPr>
      <t xml:space="preserve"> (esitatakse lõpparuandega)</t>
    </r>
  </si>
  <si>
    <t>2014-20..</t>
  </si>
  <si>
    <t>Sihtväärtuse täitmine (%)</t>
  </si>
  <si>
    <t>Saavutatud väärtus …. seisuga (projekti lõpukuupäev)</t>
  </si>
  <si>
    <t xml:space="preserve">Sihtväärtus </t>
  </si>
  <si>
    <t>Tekkepõhised kulud kokku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</si>
</sst>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rgb="FF1A1A1A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u/>
      <sz val="11"/>
      <color theme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name val="Arial"/>
      <family val="2"/>
      <charset val="186"/>
    </font>
    <font>
      <sz val="11"/>
      <color indexed="60"/>
      <name val="Calibri"/>
      <family val="2"/>
      <charset val="186"/>
    </font>
    <font>
      <sz val="10"/>
      <color theme="1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name val="Cambria"/>
      <family val="1"/>
      <scheme val="maj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3" applyNumberFormat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4" applyNumberFormat="0" applyFill="0" applyAlignment="0" applyProtection="0"/>
    <xf numFmtId="0" fontId="16" fillId="20" borderId="5" applyNumberFormat="0" applyAlignment="0" applyProtection="0"/>
    <xf numFmtId="0" fontId="17" fillId="0" borderId="6" applyNumberFormat="0" applyFill="0" applyAlignment="0" applyProtection="0"/>
    <xf numFmtId="0" fontId="18" fillId="21" borderId="7" applyNumberFormat="0" applyFont="0" applyAlignment="0" applyProtection="0"/>
    <xf numFmtId="0" fontId="19" fillId="22" borderId="0" applyNumberFormat="0" applyBorder="0" applyAlignment="0" applyProtection="0"/>
    <xf numFmtId="0" fontId="18" fillId="0" borderId="0"/>
    <xf numFmtId="0" fontId="18" fillId="0" borderId="0"/>
    <xf numFmtId="0" fontId="7" fillId="0" borderId="0"/>
    <xf numFmtId="0" fontId="20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10" borderId="3" applyNumberFormat="0" applyAlignment="0" applyProtection="0"/>
    <xf numFmtId="0" fontId="27" fillId="19" borderId="11" applyNumberFormat="0" applyAlignment="0" applyProtection="0"/>
  </cellStyleXfs>
  <cellXfs count="79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9" fontId="2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9" fontId="2" fillId="4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0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9" fontId="3" fillId="4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9" fontId="2" fillId="0" borderId="0" xfId="1" applyFont="1" applyAlignment="1">
      <alignment vertical="center"/>
    </xf>
    <xf numFmtId="9" fontId="2" fillId="0" borderId="1" xfId="1" applyFont="1" applyBorder="1" applyAlignment="1">
      <alignment horizontal="center" vertical="center" wrapText="1"/>
    </xf>
    <xf numFmtId="9" fontId="5" fillId="3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vertical="center"/>
    </xf>
    <xf numFmtId="4" fontId="28" fillId="3" borderId="1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8" fillId="3" borderId="16" xfId="0" applyFont="1" applyFill="1" applyBorder="1" applyAlignment="1">
      <alignment horizontal="center" vertical="center" wrapText="1"/>
    </xf>
    <xf numFmtId="164" fontId="29" fillId="0" borderId="16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9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4">
    <cellStyle name="20% – rõhk1" xfId="2"/>
    <cellStyle name="20% – rõhk2" xfId="3"/>
    <cellStyle name="20% – rõhk3" xfId="4"/>
    <cellStyle name="20% – rõhk4" xfId="5"/>
    <cellStyle name="20% – rõhk5" xfId="6"/>
    <cellStyle name="20% – rõhk6" xfId="7"/>
    <cellStyle name="40% – rõhk1" xfId="8"/>
    <cellStyle name="40% – rõhk2" xfId="9"/>
    <cellStyle name="40% – rõhk3" xfId="10"/>
    <cellStyle name="40% – rõhk4" xfId="11"/>
    <cellStyle name="40% – rõhk5" xfId="12"/>
    <cellStyle name="40% – rõhk6" xfId="13"/>
    <cellStyle name="60% – rõhk1" xfId="14"/>
    <cellStyle name="60% – rõhk2" xfId="15"/>
    <cellStyle name="60% – rõhk3" xfId="16"/>
    <cellStyle name="60% – rõhk4" xfId="17"/>
    <cellStyle name="60% – rõhk5" xfId="18"/>
    <cellStyle name="60% – rõhk6" xfId="19"/>
    <cellStyle name="Arvutus" xfId="20"/>
    <cellStyle name="Halb" xfId="21"/>
    <cellStyle name="Hea" xfId="22"/>
    <cellStyle name="Hoiatuse tekst" xfId="23"/>
    <cellStyle name="Hyperlink 2" xfId="24"/>
    <cellStyle name="Hyperlink 3" xfId="25"/>
    <cellStyle name="Kokku" xfId="26"/>
    <cellStyle name="Kontrolli lahtrit" xfId="27"/>
    <cellStyle name="Lingitud lahter" xfId="28"/>
    <cellStyle name="Märkus" xfId="29"/>
    <cellStyle name="Neutraalne" xfId="30"/>
    <cellStyle name="Normaallaad 2" xfId="31"/>
    <cellStyle name="Normaallaad 3" xfId="32"/>
    <cellStyle name="Normal" xfId="0" builtinId="0"/>
    <cellStyle name="Normal 2" xfId="33"/>
    <cellStyle name="Normal 3" xfId="34"/>
    <cellStyle name="Normal 3 2" xfId="35"/>
    <cellStyle name="Normal 4" xfId="36"/>
    <cellStyle name="Pealkiri" xfId="37"/>
    <cellStyle name="Pealkiri 1" xfId="38"/>
    <cellStyle name="Pealkiri 2" xfId="39"/>
    <cellStyle name="Pealkiri 3" xfId="40"/>
    <cellStyle name="Pealkiri 4" xfId="41"/>
    <cellStyle name="Percent" xfId="1" builtinId="5"/>
    <cellStyle name="Percent 2" xfId="42"/>
    <cellStyle name="Percent 3" xfId="43"/>
    <cellStyle name="Percent 3 2" xfId="44"/>
    <cellStyle name="Rõhk1" xfId="45"/>
    <cellStyle name="Rõhk2" xfId="46"/>
    <cellStyle name="Rõhk3" xfId="47"/>
    <cellStyle name="Rõhk4" xfId="48"/>
    <cellStyle name="Rõhk5" xfId="49"/>
    <cellStyle name="Rõhk6" xfId="50"/>
    <cellStyle name="Selgitav tekst" xfId="51"/>
    <cellStyle name="Sisestus" xfId="52"/>
    <cellStyle name="Väljund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tabSelected="1" topLeftCell="A13" workbookViewId="0">
      <selection activeCell="K4" sqref="K4"/>
    </sheetView>
  </sheetViews>
  <sheetFormatPr defaultColWidth="9.140625" defaultRowHeight="12.75" x14ac:dyDescent="0.25"/>
  <cols>
    <col min="1" max="1" width="27.7109375" style="19" bestFit="1" customWidth="1"/>
    <col min="2" max="2" width="10.28515625" style="19" customWidth="1"/>
    <col min="3" max="4" width="13.42578125" style="19" customWidth="1"/>
    <col min="5" max="5" width="12.5703125" style="19" customWidth="1"/>
    <col min="6" max="6" width="11.140625" style="19" bestFit="1" customWidth="1"/>
    <col min="7" max="7" width="26.42578125" style="27" customWidth="1"/>
    <col min="8" max="8" width="14.42578125" style="24" customWidth="1"/>
    <col min="9" max="9" width="15.85546875" style="19" customWidth="1"/>
    <col min="10" max="10" width="15" style="34" bestFit="1" customWidth="1"/>
    <col min="11" max="11" width="12.85546875" style="41" bestFit="1" customWidth="1"/>
    <col min="12" max="13" width="9.42578125" style="19" bestFit="1" customWidth="1"/>
    <col min="14" max="16384" width="9.140625" style="19"/>
  </cols>
  <sheetData>
    <row r="2" spans="1:12" x14ac:dyDescent="0.25">
      <c r="A2" s="78" t="s">
        <v>29</v>
      </c>
      <c r="B2" s="78"/>
      <c r="C2" s="78"/>
      <c r="D2" s="78"/>
      <c r="E2" s="78"/>
      <c r="F2" s="78"/>
      <c r="G2" s="78"/>
      <c r="H2" s="78"/>
    </row>
    <row r="3" spans="1:12" x14ac:dyDescent="0.25">
      <c r="A3" s="38"/>
      <c r="B3" s="38"/>
      <c r="C3" s="38"/>
      <c r="D3" s="55"/>
      <c r="E3" s="38"/>
      <c r="F3" s="38"/>
      <c r="G3" s="38"/>
      <c r="H3" s="38"/>
    </row>
    <row r="4" spans="1:12" x14ac:dyDescent="0.25">
      <c r="A4" s="20" t="s">
        <v>12</v>
      </c>
      <c r="B4" s="74" t="s">
        <v>11</v>
      </c>
      <c r="C4" s="75"/>
      <c r="D4" s="76"/>
      <c r="E4" s="75"/>
      <c r="F4" s="75"/>
      <c r="G4" s="75"/>
      <c r="H4" s="77"/>
    </row>
    <row r="5" spans="1:12" x14ac:dyDescent="0.25">
      <c r="A5" s="20" t="s">
        <v>15</v>
      </c>
      <c r="B5" s="74"/>
      <c r="C5" s="75"/>
      <c r="D5" s="76"/>
      <c r="E5" s="75"/>
      <c r="F5" s="75"/>
      <c r="G5" s="75"/>
      <c r="H5" s="77"/>
    </row>
    <row r="6" spans="1:12" x14ac:dyDescent="0.25">
      <c r="A6" s="20" t="s">
        <v>10</v>
      </c>
      <c r="B6" s="74"/>
      <c r="C6" s="75"/>
      <c r="D6" s="76"/>
      <c r="E6" s="75"/>
      <c r="F6" s="75"/>
      <c r="G6" s="75"/>
      <c r="H6" s="77"/>
    </row>
    <row r="7" spans="1:12" x14ac:dyDescent="0.25">
      <c r="A7" s="20" t="s">
        <v>16</v>
      </c>
      <c r="B7" s="74" t="s">
        <v>30</v>
      </c>
      <c r="C7" s="75"/>
      <c r="D7" s="76"/>
      <c r="E7" s="75"/>
      <c r="F7" s="75"/>
      <c r="G7" s="75"/>
      <c r="H7" s="77"/>
    </row>
    <row r="9" spans="1:12" s="21" customFormat="1" ht="63.75" x14ac:dyDescent="0.25">
      <c r="A9" s="7" t="s">
        <v>23</v>
      </c>
      <c r="B9" s="7" t="s">
        <v>0</v>
      </c>
      <c r="C9" s="8" t="s">
        <v>19</v>
      </c>
      <c r="D9" s="8" t="s">
        <v>33</v>
      </c>
      <c r="E9" s="8" t="s">
        <v>32</v>
      </c>
      <c r="F9" s="8" t="s">
        <v>31</v>
      </c>
      <c r="G9" s="9" t="s">
        <v>6</v>
      </c>
      <c r="H9" s="10" t="s">
        <v>4</v>
      </c>
      <c r="I9" s="8" t="s">
        <v>14</v>
      </c>
      <c r="J9" s="40" t="s">
        <v>34</v>
      </c>
      <c r="K9" s="42" t="s">
        <v>13</v>
      </c>
    </row>
    <row r="10" spans="1:12" s="22" customFormat="1" x14ac:dyDescent="0.25">
      <c r="A10" s="29" t="s">
        <v>17</v>
      </c>
      <c r="B10" s="70"/>
      <c r="C10" s="71"/>
      <c r="D10" s="72"/>
      <c r="E10" s="71"/>
      <c r="F10" s="71"/>
      <c r="G10" s="73"/>
      <c r="H10" s="48">
        <f>SUM(H11:H13)</f>
        <v>0</v>
      </c>
      <c r="I10" s="11" t="e">
        <f>H10/$H$26</f>
        <v>#DIV/0!</v>
      </c>
      <c r="J10" s="30">
        <f>SUM(J11:J13)</f>
        <v>0</v>
      </c>
      <c r="K10" s="11" t="e">
        <f t="shared" ref="K10" si="0">J10/H10</f>
        <v>#DIV/0!</v>
      </c>
      <c r="L10" s="50"/>
    </row>
    <row r="11" spans="1:12" s="23" customFormat="1" ht="12.75" customHeight="1" x14ac:dyDescent="0.25">
      <c r="A11" s="56"/>
      <c r="B11" s="57"/>
      <c r="C11" s="58"/>
      <c r="D11" s="58"/>
      <c r="E11" s="59"/>
      <c r="F11" s="60" t="e">
        <f>E11/D11</f>
        <v>#DIV/0!</v>
      </c>
      <c r="G11" s="13"/>
      <c r="H11" s="49"/>
      <c r="I11" s="14" t="e">
        <f>H10/H26</f>
        <v>#DIV/0!</v>
      </c>
      <c r="J11" s="31"/>
      <c r="K11" s="43" t="e">
        <f>J11/H11</f>
        <v>#DIV/0!</v>
      </c>
    </row>
    <row r="12" spans="1:12" s="23" customFormat="1" x14ac:dyDescent="0.25">
      <c r="A12" s="1"/>
      <c r="B12" s="2"/>
      <c r="C12" s="44"/>
      <c r="D12" s="59"/>
      <c r="E12" s="44"/>
      <c r="F12" s="60" t="e">
        <f t="shared" ref="F12:F13" si="1">E12/D12</f>
        <v>#DIV/0!</v>
      </c>
      <c r="G12" s="13"/>
      <c r="H12" s="49"/>
      <c r="I12" s="14" t="e">
        <f>H11/H26</f>
        <v>#DIV/0!</v>
      </c>
      <c r="J12" s="31"/>
      <c r="K12" s="43" t="e">
        <f t="shared" ref="K12:K13" si="2">J12/H12</f>
        <v>#DIV/0!</v>
      </c>
    </row>
    <row r="13" spans="1:12" s="23" customFormat="1" x14ac:dyDescent="0.25">
      <c r="A13" s="1"/>
      <c r="B13" s="2"/>
      <c r="C13" s="44"/>
      <c r="D13" s="59"/>
      <c r="E13" s="44"/>
      <c r="F13" s="60" t="e">
        <f t="shared" si="1"/>
        <v>#DIV/0!</v>
      </c>
      <c r="G13" s="13"/>
      <c r="H13" s="49"/>
      <c r="I13" s="14" t="e">
        <f>H12/H26</f>
        <v>#DIV/0!</v>
      </c>
      <c r="J13" s="31"/>
      <c r="K13" s="43" t="e">
        <f t="shared" si="2"/>
        <v>#DIV/0!</v>
      </c>
    </row>
    <row r="14" spans="1:12" s="22" customFormat="1" x14ac:dyDescent="0.25">
      <c r="A14" s="29" t="s">
        <v>17</v>
      </c>
      <c r="B14" s="70"/>
      <c r="C14" s="71"/>
      <c r="D14" s="72"/>
      <c r="E14" s="71"/>
      <c r="F14" s="71"/>
      <c r="G14" s="73"/>
      <c r="H14" s="48">
        <f>SUM(H15:H18)</f>
        <v>0</v>
      </c>
      <c r="I14" s="11" t="e">
        <f>H14/$H$26</f>
        <v>#DIV/0!</v>
      </c>
      <c r="J14" s="30">
        <f>SUM(J15:J18)</f>
        <v>0</v>
      </c>
      <c r="K14" s="11" t="e">
        <f t="shared" ref="K14:K26" si="3">J14/H14</f>
        <v>#DIV/0!</v>
      </c>
    </row>
    <row r="15" spans="1:12" x14ac:dyDescent="0.25">
      <c r="A15" s="6"/>
      <c r="B15" s="2"/>
      <c r="C15" s="44"/>
      <c r="D15" s="59"/>
      <c r="E15" s="44"/>
      <c r="F15" s="45" t="e">
        <f>E15/D15</f>
        <v>#DIV/0!</v>
      </c>
      <c r="G15" s="13"/>
      <c r="H15" s="49"/>
      <c r="I15" s="14" t="e">
        <f>H15/H26</f>
        <v>#DIV/0!</v>
      </c>
      <c r="J15" s="32"/>
      <c r="K15" s="14" t="e">
        <f>J15/H15</f>
        <v>#DIV/0!</v>
      </c>
    </row>
    <row r="16" spans="1:12" x14ac:dyDescent="0.25">
      <c r="A16" s="6"/>
      <c r="B16" s="2"/>
      <c r="C16" s="44"/>
      <c r="D16" s="59"/>
      <c r="E16" s="44"/>
      <c r="F16" s="45" t="e">
        <f t="shared" ref="F16:F18" si="4">E16/D16</f>
        <v>#DIV/0!</v>
      </c>
      <c r="G16" s="13"/>
      <c r="H16" s="49"/>
      <c r="I16" s="14" t="e">
        <f>H16/H26</f>
        <v>#DIV/0!</v>
      </c>
      <c r="J16" s="32"/>
      <c r="K16" s="14" t="e">
        <f>J16/H16</f>
        <v>#DIV/0!</v>
      </c>
    </row>
    <row r="17" spans="1:13" ht="12.75" customHeight="1" x14ac:dyDescent="0.25">
      <c r="A17" s="54"/>
      <c r="B17" s="52"/>
      <c r="C17" s="53"/>
      <c r="D17" s="53"/>
      <c r="E17" s="54"/>
      <c r="F17" s="45" t="e">
        <f t="shared" si="4"/>
        <v>#DIV/0!</v>
      </c>
      <c r="G17" s="13"/>
      <c r="H17" s="49"/>
      <c r="I17" s="14" t="e">
        <f>H17/H26</f>
        <v>#DIV/0!</v>
      </c>
      <c r="J17" s="32"/>
      <c r="K17" s="14" t="e">
        <f>J17/H17</f>
        <v>#DIV/0!</v>
      </c>
    </row>
    <row r="18" spans="1:13" x14ac:dyDescent="0.25">
      <c r="A18" s="6"/>
      <c r="B18" s="2"/>
      <c r="C18" s="44"/>
      <c r="D18" s="59"/>
      <c r="E18" s="44"/>
      <c r="F18" s="45" t="e">
        <f t="shared" si="4"/>
        <v>#DIV/0!</v>
      </c>
      <c r="G18" s="13"/>
      <c r="H18" s="49"/>
      <c r="I18" s="14" t="e">
        <f>H18/H26</f>
        <v>#DIV/0!</v>
      </c>
      <c r="J18" s="32"/>
      <c r="K18" s="14" t="e">
        <f>J18/H18</f>
        <v>#DIV/0!</v>
      </c>
    </row>
    <row r="19" spans="1:13" s="22" customFormat="1" x14ac:dyDescent="0.25">
      <c r="A19" s="29" t="s">
        <v>17</v>
      </c>
      <c r="B19" s="70"/>
      <c r="C19" s="71"/>
      <c r="D19" s="72"/>
      <c r="E19" s="71"/>
      <c r="F19" s="71"/>
      <c r="G19" s="73"/>
      <c r="H19" s="30">
        <f>SUM(H21:H22)</f>
        <v>0</v>
      </c>
      <c r="I19" s="11" t="e">
        <f>H19/$H$26</f>
        <v>#DIV/0!</v>
      </c>
      <c r="J19" s="30">
        <f>SUM(J20:J22)</f>
        <v>0</v>
      </c>
      <c r="K19" s="11" t="e">
        <f t="shared" si="3"/>
        <v>#DIV/0!</v>
      </c>
    </row>
    <row r="20" spans="1:13" x14ac:dyDescent="0.25">
      <c r="A20" s="1"/>
      <c r="B20" s="2"/>
      <c r="C20" s="44"/>
      <c r="D20" s="59"/>
      <c r="E20" s="46"/>
      <c r="F20" s="45" t="e">
        <f>E20/D20</f>
        <v>#DIV/0!</v>
      </c>
      <c r="G20" s="13"/>
      <c r="I20" s="14" t="e">
        <f>H20/$H$26</f>
        <v>#DIV/0!</v>
      </c>
      <c r="J20" s="32"/>
      <c r="K20" s="14" t="e">
        <f>J20/H20</f>
        <v>#DIV/0!</v>
      </c>
    </row>
    <row r="21" spans="1:13" x14ac:dyDescent="0.25">
      <c r="A21" s="1"/>
      <c r="B21" s="2"/>
      <c r="C21" s="44"/>
      <c r="D21" s="59"/>
      <c r="E21" s="46"/>
      <c r="F21" s="45" t="e">
        <f t="shared" ref="F21:F22" si="5">E21/D21</f>
        <v>#DIV/0!</v>
      </c>
      <c r="G21" s="13"/>
      <c r="H21" s="32"/>
      <c r="I21" s="14" t="e">
        <f t="shared" ref="I21:I26" si="6">H21/$H$26</f>
        <v>#DIV/0!</v>
      </c>
      <c r="J21" s="32"/>
      <c r="K21" s="14" t="e">
        <f>J21/H21</f>
        <v>#DIV/0!</v>
      </c>
    </row>
    <row r="22" spans="1:13" x14ac:dyDescent="0.25">
      <c r="A22" s="1"/>
      <c r="B22" s="2"/>
      <c r="C22" s="44"/>
      <c r="D22" s="59"/>
      <c r="E22" s="46"/>
      <c r="F22" s="45" t="e">
        <f t="shared" si="5"/>
        <v>#DIV/0!</v>
      </c>
      <c r="G22" s="13"/>
      <c r="H22" s="49"/>
      <c r="I22" s="14" t="e">
        <f t="shared" si="6"/>
        <v>#DIV/0!</v>
      </c>
      <c r="K22" s="14" t="e">
        <f>J22/H22</f>
        <v>#DIV/0!</v>
      </c>
    </row>
    <row r="23" spans="1:13" s="22" customFormat="1" x14ac:dyDescent="0.25">
      <c r="A23" s="29" t="s">
        <v>17</v>
      </c>
      <c r="B23" s="70"/>
      <c r="C23" s="71"/>
      <c r="D23" s="72"/>
      <c r="E23" s="71"/>
      <c r="F23" s="71"/>
      <c r="G23" s="73"/>
      <c r="H23" s="30">
        <f>SUM(H24:H24)</f>
        <v>0</v>
      </c>
      <c r="I23" s="11" t="e">
        <f t="shared" si="6"/>
        <v>#DIV/0!</v>
      </c>
      <c r="J23" s="30">
        <f>J24</f>
        <v>0</v>
      </c>
      <c r="K23" s="11" t="e">
        <f t="shared" si="3"/>
        <v>#DIV/0!</v>
      </c>
    </row>
    <row r="24" spans="1:13" x14ac:dyDescent="0.25">
      <c r="A24" s="1"/>
      <c r="B24" s="2"/>
      <c r="C24" s="44"/>
      <c r="D24" s="59"/>
      <c r="E24" s="47"/>
      <c r="F24" s="45" t="e">
        <f>E24/D24</f>
        <v>#DIV/0!</v>
      </c>
      <c r="G24" s="13"/>
      <c r="H24" s="39"/>
      <c r="I24" s="14" t="e">
        <f t="shared" si="6"/>
        <v>#DIV/0!</v>
      </c>
      <c r="J24" s="32"/>
      <c r="K24" s="14" t="e">
        <f>J24/H24</f>
        <v>#DIV/0!</v>
      </c>
    </row>
    <row r="25" spans="1:13" x14ac:dyDescent="0.25">
      <c r="A25" s="66" t="s">
        <v>18</v>
      </c>
      <c r="B25" s="67"/>
      <c r="C25" s="67"/>
      <c r="D25" s="68"/>
      <c r="E25" s="67"/>
      <c r="F25" s="67"/>
      <c r="G25" s="69"/>
      <c r="H25" s="35"/>
      <c r="I25" s="17" t="e">
        <f t="shared" si="6"/>
        <v>#DIV/0!</v>
      </c>
      <c r="J25" s="35"/>
      <c r="K25" s="17" t="e">
        <f t="shared" si="3"/>
        <v>#DIV/0!</v>
      </c>
      <c r="M25" s="51"/>
    </row>
    <row r="26" spans="1:13" x14ac:dyDescent="0.25">
      <c r="A26" s="62" t="s">
        <v>3</v>
      </c>
      <c r="B26" s="63"/>
      <c r="C26" s="63"/>
      <c r="D26" s="64"/>
      <c r="E26" s="63"/>
      <c r="F26" s="63"/>
      <c r="G26" s="65"/>
      <c r="H26" s="36">
        <f>H23+H19+H14+H10</f>
        <v>0</v>
      </c>
      <c r="I26" s="25" t="e">
        <f t="shared" si="6"/>
        <v>#DIV/0!</v>
      </c>
      <c r="J26" s="36">
        <f>J25+J23+J19+J14+J10</f>
        <v>0</v>
      </c>
      <c r="K26" s="25" t="e">
        <f t="shared" si="3"/>
        <v>#DIV/0!</v>
      </c>
    </row>
    <row r="28" spans="1:13" x14ac:dyDescent="0.25">
      <c r="H28" s="34"/>
    </row>
  </sheetData>
  <mergeCells count="11">
    <mergeCell ref="B4:H4"/>
    <mergeCell ref="B5:H5"/>
    <mergeCell ref="B6:H6"/>
    <mergeCell ref="B7:H7"/>
    <mergeCell ref="A2:H2"/>
    <mergeCell ref="A26:G26"/>
    <mergeCell ref="A25:G25"/>
    <mergeCell ref="B10:G10"/>
    <mergeCell ref="B14:G14"/>
    <mergeCell ref="B19:G19"/>
    <mergeCell ref="B23:G2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topLeftCell="A13" workbookViewId="0">
      <selection activeCell="D28" sqref="D28"/>
    </sheetView>
  </sheetViews>
  <sheetFormatPr defaultColWidth="9.140625" defaultRowHeight="12.75" x14ac:dyDescent="0.25"/>
  <cols>
    <col min="1" max="1" width="27.7109375" style="19" bestFit="1" customWidth="1"/>
    <col min="2" max="2" width="8.42578125" style="19" customWidth="1"/>
    <col min="3" max="3" width="8" style="19" customWidth="1"/>
    <col min="4" max="4" width="11.28515625" style="19" customWidth="1"/>
    <col min="5" max="5" width="12.7109375" style="19" customWidth="1"/>
    <col min="6" max="6" width="11.140625" style="19" bestFit="1" customWidth="1"/>
    <col min="7" max="7" width="26.42578125" style="27" customWidth="1"/>
    <col min="8" max="8" width="14.42578125" style="24" customWidth="1"/>
    <col min="9" max="9" width="15.85546875" style="19" customWidth="1"/>
    <col min="10" max="10" width="15" style="19" bestFit="1" customWidth="1"/>
    <col min="11" max="11" width="12.85546875" style="19" bestFit="1" customWidth="1"/>
    <col min="12" max="16384" width="9.140625" style="19"/>
  </cols>
  <sheetData>
    <row r="2" spans="1:11" x14ac:dyDescent="0.25">
      <c r="A2" s="78" t="s">
        <v>29</v>
      </c>
      <c r="B2" s="78"/>
      <c r="C2" s="78"/>
      <c r="D2" s="78"/>
      <c r="E2" s="78"/>
      <c r="F2" s="78"/>
      <c r="G2" s="78"/>
      <c r="H2" s="78"/>
    </row>
    <row r="3" spans="1:11" x14ac:dyDescent="0.25">
      <c r="A3" s="38"/>
      <c r="B3" s="38"/>
      <c r="C3" s="38"/>
      <c r="D3" s="55"/>
      <c r="E3" s="38"/>
      <c r="F3" s="38"/>
      <c r="G3" s="38"/>
      <c r="H3" s="38"/>
    </row>
    <row r="4" spans="1:11" x14ac:dyDescent="0.25">
      <c r="A4" s="20" t="s">
        <v>12</v>
      </c>
      <c r="B4" s="74" t="s">
        <v>11</v>
      </c>
      <c r="C4" s="75"/>
      <c r="D4" s="76"/>
      <c r="E4" s="75"/>
      <c r="F4" s="75"/>
      <c r="G4" s="75"/>
      <c r="H4" s="77"/>
    </row>
    <row r="5" spans="1:11" x14ac:dyDescent="0.25">
      <c r="A5" s="20" t="s">
        <v>15</v>
      </c>
      <c r="B5" s="74"/>
      <c r="C5" s="75"/>
      <c r="D5" s="76"/>
      <c r="E5" s="75"/>
      <c r="F5" s="75"/>
      <c r="G5" s="75"/>
      <c r="H5" s="77"/>
    </row>
    <row r="6" spans="1:11" x14ac:dyDescent="0.25">
      <c r="A6" s="20" t="s">
        <v>10</v>
      </c>
      <c r="B6" s="74"/>
      <c r="C6" s="75"/>
      <c r="D6" s="76"/>
      <c r="E6" s="75"/>
      <c r="F6" s="75"/>
      <c r="G6" s="75"/>
      <c r="H6" s="77"/>
    </row>
    <row r="7" spans="1:11" x14ac:dyDescent="0.25">
      <c r="A7" s="20" t="s">
        <v>16</v>
      </c>
      <c r="B7" s="74" t="s">
        <v>28</v>
      </c>
      <c r="C7" s="75"/>
      <c r="D7" s="76"/>
      <c r="E7" s="75"/>
      <c r="F7" s="75"/>
      <c r="G7" s="75"/>
      <c r="H7" s="77"/>
    </row>
    <row r="9" spans="1:11" s="21" customFormat="1" ht="63.75" x14ac:dyDescent="0.25">
      <c r="A9" s="7" t="s">
        <v>23</v>
      </c>
      <c r="B9" s="7" t="s">
        <v>0</v>
      </c>
      <c r="C9" s="8" t="s">
        <v>19</v>
      </c>
      <c r="D9" s="8" t="s">
        <v>33</v>
      </c>
      <c r="E9" s="8" t="s">
        <v>32</v>
      </c>
      <c r="F9" s="8" t="s">
        <v>31</v>
      </c>
      <c r="G9" s="9" t="s">
        <v>6</v>
      </c>
      <c r="H9" s="10" t="s">
        <v>4</v>
      </c>
      <c r="I9" s="8" t="s">
        <v>14</v>
      </c>
      <c r="J9" s="8" t="s">
        <v>34</v>
      </c>
      <c r="K9" s="8" t="s">
        <v>13</v>
      </c>
    </row>
    <row r="10" spans="1:11" s="22" customFormat="1" ht="15" customHeight="1" x14ac:dyDescent="0.25">
      <c r="A10" s="29" t="s">
        <v>17</v>
      </c>
      <c r="B10" s="70" t="s">
        <v>20</v>
      </c>
      <c r="C10" s="71"/>
      <c r="D10" s="72"/>
      <c r="E10" s="71"/>
      <c r="F10" s="71"/>
      <c r="G10" s="73"/>
      <c r="H10" s="30">
        <f>SUM(H11:H13)</f>
        <v>1425000</v>
      </c>
      <c r="I10" s="11">
        <f t="shared" ref="I10:I25" si="0">H10/$H$25</f>
        <v>0.24966203644329887</v>
      </c>
      <c r="J10" s="30">
        <f>SUM(J11:J13)</f>
        <v>0</v>
      </c>
      <c r="K10" s="28">
        <f>J10/H10</f>
        <v>0</v>
      </c>
    </row>
    <row r="11" spans="1:11" s="23" customFormat="1" ht="51" x14ac:dyDescent="0.25">
      <c r="A11" s="1" t="s">
        <v>26</v>
      </c>
      <c r="B11" s="2" t="s">
        <v>1</v>
      </c>
      <c r="C11" s="2"/>
      <c r="D11" s="2">
        <v>53</v>
      </c>
      <c r="E11" s="2">
        <v>19</v>
      </c>
      <c r="F11" s="3">
        <f>E11/D11</f>
        <v>0.35849056603773582</v>
      </c>
      <c r="G11" s="13" t="s">
        <v>25</v>
      </c>
      <c r="H11" s="31">
        <v>470000</v>
      </c>
      <c r="I11" s="14">
        <f t="shared" si="0"/>
        <v>8.2344671669017863E-2</v>
      </c>
      <c r="J11" s="31"/>
      <c r="K11" s="15">
        <f t="shared" ref="K11:K25" si="1">J11/H11</f>
        <v>0</v>
      </c>
    </row>
    <row r="12" spans="1:11" s="23" customFormat="1" ht="38.25" x14ac:dyDescent="0.25">
      <c r="A12" s="1"/>
      <c r="B12" s="2" t="s">
        <v>2</v>
      </c>
      <c r="C12" s="2"/>
      <c r="D12" s="2">
        <v>51</v>
      </c>
      <c r="E12" s="2">
        <v>50</v>
      </c>
      <c r="F12" s="3">
        <f t="shared" ref="F12:F13" si="2">E12/D12</f>
        <v>0.98039215686274506</v>
      </c>
      <c r="G12" s="13" t="s">
        <v>8</v>
      </c>
      <c r="H12" s="31">
        <v>230000</v>
      </c>
      <c r="I12" s="14">
        <f t="shared" si="0"/>
        <v>4.0296328689093851E-2</v>
      </c>
      <c r="J12" s="31"/>
      <c r="K12" s="15">
        <f t="shared" si="1"/>
        <v>0</v>
      </c>
    </row>
    <row r="13" spans="1:11" s="23" customFormat="1" x14ac:dyDescent="0.25">
      <c r="A13" s="1"/>
      <c r="B13" s="2" t="s">
        <v>5</v>
      </c>
      <c r="C13" s="2"/>
      <c r="D13" s="61"/>
      <c r="E13" s="2"/>
      <c r="F13" s="3" t="e">
        <f t="shared" si="2"/>
        <v>#DIV/0!</v>
      </c>
      <c r="G13" s="13" t="s">
        <v>9</v>
      </c>
      <c r="H13" s="31">
        <v>725000</v>
      </c>
      <c r="I13" s="14">
        <f t="shared" si="0"/>
        <v>0.12702103608518714</v>
      </c>
      <c r="J13" s="31"/>
      <c r="K13" s="15">
        <f t="shared" si="1"/>
        <v>0</v>
      </c>
    </row>
    <row r="14" spans="1:11" s="22" customFormat="1" x14ac:dyDescent="0.25">
      <c r="A14" s="29" t="s">
        <v>17</v>
      </c>
      <c r="B14" s="70" t="s">
        <v>21</v>
      </c>
      <c r="C14" s="71"/>
      <c r="D14" s="72"/>
      <c r="E14" s="71"/>
      <c r="F14" s="71"/>
      <c r="G14" s="73"/>
      <c r="H14" s="30">
        <f>SUM(H16:H18)</f>
        <v>2012600</v>
      </c>
      <c r="I14" s="11">
        <f t="shared" si="0"/>
        <v>0.35261039617247952</v>
      </c>
      <c r="J14" s="30">
        <f>SUM(J16:J18)</f>
        <v>0</v>
      </c>
      <c r="K14" s="12">
        <f t="shared" si="1"/>
        <v>0</v>
      </c>
    </row>
    <row r="15" spans="1:11" s="23" customFormat="1" ht="38.25" x14ac:dyDescent="0.25">
      <c r="A15" s="1" t="s">
        <v>22</v>
      </c>
      <c r="B15" s="2" t="s">
        <v>5</v>
      </c>
      <c r="C15" s="2"/>
      <c r="D15" s="37">
        <v>4250000</v>
      </c>
      <c r="E15" s="37">
        <v>2890000</v>
      </c>
      <c r="F15" s="3">
        <f>E15/D15</f>
        <v>0.68</v>
      </c>
      <c r="G15" s="13" t="s">
        <v>24</v>
      </c>
      <c r="H15" s="31">
        <v>190000</v>
      </c>
      <c r="I15" s="14">
        <f t="shared" si="0"/>
        <v>3.3288271525773183E-2</v>
      </c>
      <c r="J15" s="31"/>
      <c r="K15" s="15">
        <f>J15/H15</f>
        <v>0</v>
      </c>
    </row>
    <row r="16" spans="1:11" x14ac:dyDescent="0.25">
      <c r="A16" s="6"/>
      <c r="B16" s="2" t="s">
        <v>5</v>
      </c>
      <c r="C16" s="2"/>
      <c r="D16" s="2">
        <v>4.25</v>
      </c>
      <c r="E16" s="2">
        <v>0</v>
      </c>
      <c r="F16" s="3">
        <f t="shared" ref="F16:F18" si="3">E16/D16</f>
        <v>0</v>
      </c>
      <c r="G16" s="13" t="s">
        <v>9</v>
      </c>
      <c r="H16" s="32">
        <v>1320000</v>
      </c>
      <c r="I16" s="14">
        <f t="shared" si="0"/>
        <v>0.23126588638958209</v>
      </c>
      <c r="J16" s="32"/>
      <c r="K16" s="16">
        <f t="shared" si="1"/>
        <v>0</v>
      </c>
    </row>
    <row r="17" spans="1:11" x14ac:dyDescent="0.25">
      <c r="A17" s="6"/>
      <c r="B17" s="2" t="s">
        <v>2</v>
      </c>
      <c r="C17" s="2"/>
      <c r="D17" s="2">
        <v>52</v>
      </c>
      <c r="E17" s="2">
        <v>52</v>
      </c>
      <c r="F17" s="3">
        <f t="shared" si="3"/>
        <v>1</v>
      </c>
      <c r="G17" s="13" t="s">
        <v>9</v>
      </c>
      <c r="H17" s="32">
        <v>457000</v>
      </c>
      <c r="I17" s="14">
        <f t="shared" si="0"/>
        <v>8.0067053090938659E-2</v>
      </c>
      <c r="J17" s="32"/>
      <c r="K17" s="16">
        <f t="shared" si="1"/>
        <v>0</v>
      </c>
    </row>
    <row r="18" spans="1:11" x14ac:dyDescent="0.25">
      <c r="A18" s="6"/>
      <c r="B18" s="2"/>
      <c r="C18" s="2"/>
      <c r="D18" s="61"/>
      <c r="E18" s="2"/>
      <c r="F18" s="3" t="e">
        <f t="shared" si="3"/>
        <v>#DIV/0!</v>
      </c>
      <c r="G18" s="13" t="s">
        <v>9</v>
      </c>
      <c r="H18" s="32">
        <v>235600</v>
      </c>
      <c r="I18" s="14">
        <f t="shared" si="0"/>
        <v>4.1277456691958744E-2</v>
      </c>
      <c r="J18" s="32"/>
      <c r="K18" s="16">
        <f t="shared" si="1"/>
        <v>0</v>
      </c>
    </row>
    <row r="19" spans="1:11" s="22" customFormat="1" x14ac:dyDescent="0.25">
      <c r="A19" s="29" t="s">
        <v>17</v>
      </c>
      <c r="B19" s="70"/>
      <c r="C19" s="71"/>
      <c r="D19" s="72"/>
      <c r="E19" s="71"/>
      <c r="F19" s="71"/>
      <c r="G19" s="73"/>
      <c r="H19" s="30">
        <f>SUM(H20:H21)</f>
        <v>820116</v>
      </c>
      <c r="I19" s="11">
        <f t="shared" si="0"/>
        <v>0.14368549521384735</v>
      </c>
      <c r="J19" s="30">
        <f>SUM(J20:J21)</f>
        <v>0</v>
      </c>
      <c r="K19" s="12">
        <f t="shared" si="1"/>
        <v>0</v>
      </c>
    </row>
    <row r="20" spans="1:11" ht="38.25" x14ac:dyDescent="0.25">
      <c r="A20" s="1"/>
      <c r="B20" s="2" t="s">
        <v>5</v>
      </c>
      <c r="C20" s="2"/>
      <c r="D20" s="37">
        <v>704510</v>
      </c>
      <c r="E20" s="37">
        <v>168900</v>
      </c>
      <c r="F20" s="3">
        <f>E20/D20</f>
        <v>0.23974109664873458</v>
      </c>
      <c r="G20" s="13" t="s">
        <v>7</v>
      </c>
      <c r="H20" s="32">
        <v>256660</v>
      </c>
      <c r="I20" s="14">
        <f t="shared" si="0"/>
        <v>4.4967198788447078E-2</v>
      </c>
      <c r="J20" s="32"/>
      <c r="K20" s="16">
        <f t="shared" si="1"/>
        <v>0</v>
      </c>
    </row>
    <row r="21" spans="1:11" x14ac:dyDescent="0.25">
      <c r="A21" s="1"/>
      <c r="B21" s="2" t="s">
        <v>2</v>
      </c>
      <c r="C21" s="2"/>
      <c r="D21" s="4">
        <v>165</v>
      </c>
      <c r="E21" s="2">
        <v>156</v>
      </c>
      <c r="F21" s="3">
        <f>E21/D21</f>
        <v>0.94545454545454544</v>
      </c>
      <c r="G21" s="13" t="s">
        <v>9</v>
      </c>
      <c r="H21" s="33">
        <v>563456</v>
      </c>
      <c r="I21" s="14">
        <f t="shared" si="0"/>
        <v>9.8718296425400281E-2</v>
      </c>
      <c r="J21" s="32"/>
      <c r="K21" s="16">
        <f t="shared" si="1"/>
        <v>0</v>
      </c>
    </row>
    <row r="22" spans="1:11" s="22" customFormat="1" x14ac:dyDescent="0.25">
      <c r="A22" s="29" t="s">
        <v>17</v>
      </c>
      <c r="B22" s="70"/>
      <c r="C22" s="71"/>
      <c r="D22" s="72"/>
      <c r="E22" s="71"/>
      <c r="F22" s="71"/>
      <c r="G22" s="73"/>
      <c r="H22" s="30">
        <f>SUM(H23)</f>
        <v>1450000</v>
      </c>
      <c r="I22" s="11">
        <f t="shared" si="0"/>
        <v>0.25404207217037428</v>
      </c>
      <c r="J22" s="30">
        <f>SUM(J23)</f>
        <v>0</v>
      </c>
      <c r="K22" s="12">
        <f t="shared" si="1"/>
        <v>0</v>
      </c>
    </row>
    <row r="23" spans="1:11" ht="38.25" x14ac:dyDescent="0.25">
      <c r="A23" s="1"/>
      <c r="B23" s="2" t="s">
        <v>1</v>
      </c>
      <c r="C23" s="2"/>
      <c r="D23" s="4">
        <v>50</v>
      </c>
      <c r="E23" s="5">
        <v>9.6</v>
      </c>
      <c r="F23" s="3">
        <f>E23/D23</f>
        <v>0.192</v>
      </c>
      <c r="G23" s="13" t="s">
        <v>27</v>
      </c>
      <c r="H23" s="34">
        <v>1450000</v>
      </c>
      <c r="I23" s="14">
        <f t="shared" si="0"/>
        <v>0.25404207217037428</v>
      </c>
      <c r="J23" s="32"/>
      <c r="K23" s="16">
        <f t="shared" si="1"/>
        <v>0</v>
      </c>
    </row>
    <row r="24" spans="1:11" x14ac:dyDescent="0.25">
      <c r="A24" s="66" t="s">
        <v>18</v>
      </c>
      <c r="B24" s="67"/>
      <c r="C24" s="67"/>
      <c r="D24" s="68"/>
      <c r="E24" s="67"/>
      <c r="F24" s="67"/>
      <c r="G24" s="69"/>
      <c r="H24" s="35">
        <v>464023.5</v>
      </c>
      <c r="I24" s="17">
        <f t="shared" si="0"/>
        <v>8.1297580328103219E-2</v>
      </c>
      <c r="J24" s="35"/>
      <c r="K24" s="18">
        <f t="shared" si="1"/>
        <v>0</v>
      </c>
    </row>
    <row r="25" spans="1:11" x14ac:dyDescent="0.25">
      <c r="A25" s="62" t="s">
        <v>3</v>
      </c>
      <c r="B25" s="63"/>
      <c r="C25" s="63"/>
      <c r="D25" s="64"/>
      <c r="E25" s="63"/>
      <c r="F25" s="63"/>
      <c r="G25" s="65"/>
      <c r="H25" s="36">
        <f>H22+H19+H14+H10</f>
        <v>5707716</v>
      </c>
      <c r="I25" s="25">
        <f t="shared" si="0"/>
        <v>1</v>
      </c>
      <c r="J25" s="36"/>
      <c r="K25" s="26">
        <f t="shared" si="1"/>
        <v>0</v>
      </c>
    </row>
  </sheetData>
  <mergeCells count="11">
    <mergeCell ref="B14:G14"/>
    <mergeCell ref="B19:G19"/>
    <mergeCell ref="B22:G22"/>
    <mergeCell ref="A24:G24"/>
    <mergeCell ref="A25:G25"/>
    <mergeCell ref="B10:G10"/>
    <mergeCell ref="A2:H2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vorm</vt:lpstr>
      <vt:lpstr>näidis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Urve Vool</cp:lastModifiedBy>
  <cp:lastPrinted>2019-01-21T05:57:54Z</cp:lastPrinted>
  <dcterms:created xsi:type="dcterms:W3CDTF">2018-05-28T05:49:42Z</dcterms:created>
  <dcterms:modified xsi:type="dcterms:W3CDTF">2020-03-22T16:19:17Z</dcterms:modified>
</cp:coreProperties>
</file>