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rmitfailid\kasutajad\kadri.luhaaar\Desktop\sotsiaalne taristu\"/>
    </mc:Choice>
  </mc:AlternateContent>
  <bookViews>
    <workbookView xWindow="0" yWindow="0" windowWidth="20490" windowHeight="9885" firstSheet="1" activeTab="1"/>
  </bookViews>
  <sheets>
    <sheet name="Makro" sheetId="1" r:id="rId1"/>
    <sheet name="Projekti eelarve" sheetId="3" r:id="rId2"/>
    <sheet name=" Tabel 1 " sheetId="2" r:id="rId3"/>
    <sheet name="Tabel 2" sheetId="4" r:id="rId4"/>
    <sheet name="Tabel 3" sheetId="5" r:id="rId5"/>
    <sheet name="Tabel 4" sheetId="6" r:id="rId6"/>
    <sheet name="Tabel 5" sheetId="8" r:id="rId7"/>
    <sheet name="Tabel 6" sheetId="7" r:id="rId8"/>
    <sheet name="Toetuste arvestus I" sheetId="9" r:id="rId9"/>
    <sheet name="Toetuste arvestus II" sheetId="10" r:id="rId10"/>
  </sheets>
  <calcPr calcId="162913"/>
</workbook>
</file>

<file path=xl/calcChain.xml><?xml version="1.0" encoding="utf-8"?>
<calcChain xmlns="http://schemas.openxmlformats.org/spreadsheetml/2006/main">
  <c r="C13" i="7" l="1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X13" i="7"/>
  <c r="Y13" i="7"/>
  <c r="Z13" i="7"/>
  <c r="AA13" i="7"/>
  <c r="AB13" i="7"/>
  <c r="AC13" i="7"/>
  <c r="B13" i="7"/>
  <c r="C9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X9" i="7"/>
  <c r="Y9" i="7"/>
  <c r="Z9" i="7"/>
  <c r="AA9" i="7"/>
  <c r="AB9" i="7"/>
  <c r="AC9" i="7"/>
  <c r="B9" i="7"/>
  <c r="B54" i="4"/>
  <c r="B58" i="4"/>
  <c r="B59" i="4"/>
  <c r="B10" i="4"/>
  <c r="B14" i="4"/>
  <c r="B15" i="4"/>
  <c r="B96" i="4"/>
  <c r="B6" i="7"/>
  <c r="B7" i="7"/>
  <c r="B8" i="7"/>
  <c r="B61" i="4"/>
  <c r="B65" i="4"/>
  <c r="B68" i="4"/>
  <c r="B79" i="4"/>
  <c r="B83" i="4"/>
  <c r="B87" i="4"/>
  <c r="B88" i="4"/>
  <c r="B17" i="4"/>
  <c r="B21" i="4"/>
  <c r="B24" i="4"/>
  <c r="B35" i="4"/>
  <c r="B39" i="4"/>
  <c r="B42" i="4"/>
  <c r="B43" i="4"/>
  <c r="B97" i="4"/>
  <c r="B98" i="4"/>
  <c r="B10" i="7"/>
  <c r="B11" i="7"/>
  <c r="B12" i="7"/>
  <c r="B14" i="7"/>
  <c r="B15" i="7"/>
  <c r="C54" i="4"/>
  <c r="C58" i="4"/>
  <c r="C59" i="4"/>
  <c r="C10" i="4"/>
  <c r="C14" i="4"/>
  <c r="C15" i="4"/>
  <c r="C96" i="4"/>
  <c r="C6" i="7"/>
  <c r="C7" i="7"/>
  <c r="C8" i="7"/>
  <c r="C61" i="4"/>
  <c r="C65" i="4"/>
  <c r="C68" i="4"/>
  <c r="C79" i="4"/>
  <c r="C83" i="4"/>
  <c r="C87" i="4"/>
  <c r="C88" i="4"/>
  <c r="C17" i="4"/>
  <c r="C21" i="4"/>
  <c r="C24" i="4"/>
  <c r="C35" i="4"/>
  <c r="C39" i="4"/>
  <c r="C42" i="4"/>
  <c r="C43" i="4"/>
  <c r="C97" i="4"/>
  <c r="C98" i="4"/>
  <c r="C10" i="7"/>
  <c r="C11" i="7"/>
  <c r="C12" i="7"/>
  <c r="C14" i="7"/>
  <c r="C15" i="7"/>
  <c r="D54" i="4"/>
  <c r="D58" i="4"/>
  <c r="D59" i="4"/>
  <c r="D10" i="4"/>
  <c r="D14" i="4"/>
  <c r="D15" i="4"/>
  <c r="D96" i="4"/>
  <c r="D6" i="7"/>
  <c r="D7" i="7"/>
  <c r="D8" i="7"/>
  <c r="D61" i="4"/>
  <c r="D65" i="4"/>
  <c r="D68" i="4"/>
  <c r="D79" i="4"/>
  <c r="D83" i="4"/>
  <c r="D87" i="4"/>
  <c r="D88" i="4"/>
  <c r="D17" i="4"/>
  <c r="D21" i="4"/>
  <c r="D24" i="4"/>
  <c r="D35" i="4"/>
  <c r="D39" i="4"/>
  <c r="D42" i="4"/>
  <c r="D43" i="4"/>
  <c r="D97" i="4"/>
  <c r="D98" i="4"/>
  <c r="D10" i="7"/>
  <c r="D11" i="7"/>
  <c r="D12" i="7"/>
  <c r="D14" i="7"/>
  <c r="D15" i="7"/>
  <c r="E54" i="4"/>
  <c r="E58" i="4"/>
  <c r="E59" i="4"/>
  <c r="E10" i="4"/>
  <c r="E14" i="4"/>
  <c r="E15" i="4"/>
  <c r="E96" i="4"/>
  <c r="E6" i="7"/>
  <c r="E7" i="7"/>
  <c r="E8" i="7"/>
  <c r="E61" i="4"/>
  <c r="E65" i="4"/>
  <c r="E68" i="4"/>
  <c r="E79" i="4"/>
  <c r="E83" i="4"/>
  <c r="E87" i="4"/>
  <c r="E88" i="4"/>
  <c r="E17" i="4"/>
  <c r="E21" i="4"/>
  <c r="E24" i="4"/>
  <c r="E35" i="4"/>
  <c r="E39" i="4"/>
  <c r="E42" i="4"/>
  <c r="E43" i="4"/>
  <c r="E97" i="4"/>
  <c r="E98" i="4"/>
  <c r="E10" i="7"/>
  <c r="E11" i="7"/>
  <c r="E12" i="7"/>
  <c r="E14" i="7"/>
  <c r="E15" i="7"/>
  <c r="F54" i="4"/>
  <c r="F58" i="4"/>
  <c r="F59" i="4"/>
  <c r="F10" i="4"/>
  <c r="F14" i="4"/>
  <c r="F15" i="4"/>
  <c r="F96" i="4"/>
  <c r="F6" i="7"/>
  <c r="F7" i="7"/>
  <c r="F8" i="7"/>
  <c r="F61" i="4"/>
  <c r="F65" i="4"/>
  <c r="F68" i="4"/>
  <c r="F79" i="4"/>
  <c r="F83" i="4"/>
  <c r="F87" i="4"/>
  <c r="F88" i="4"/>
  <c r="F17" i="4"/>
  <c r="F21" i="4"/>
  <c r="F24" i="4"/>
  <c r="F35" i="4"/>
  <c r="F39" i="4"/>
  <c r="F42" i="4"/>
  <c r="F43" i="4"/>
  <c r="F97" i="4"/>
  <c r="F98" i="4"/>
  <c r="F10" i="7"/>
  <c r="F11" i="7"/>
  <c r="F12" i="7"/>
  <c r="F14" i="7"/>
  <c r="F15" i="7"/>
  <c r="G54" i="4"/>
  <c r="G58" i="4"/>
  <c r="G59" i="4"/>
  <c r="G10" i="4"/>
  <c r="G14" i="4"/>
  <c r="G15" i="4"/>
  <c r="G96" i="4"/>
  <c r="G6" i="7"/>
  <c r="G7" i="7"/>
  <c r="G8" i="7"/>
  <c r="G61" i="4"/>
  <c r="G65" i="4"/>
  <c r="G68" i="4"/>
  <c r="G79" i="4"/>
  <c r="G83" i="4"/>
  <c r="G87" i="4"/>
  <c r="G88" i="4"/>
  <c r="G17" i="4"/>
  <c r="G21" i="4"/>
  <c r="G24" i="4"/>
  <c r="G35" i="4"/>
  <c r="G39" i="4"/>
  <c r="G42" i="4"/>
  <c r="G43" i="4"/>
  <c r="G97" i="4"/>
  <c r="G98" i="4"/>
  <c r="G10" i="7"/>
  <c r="G11" i="7"/>
  <c r="G12" i="7"/>
  <c r="G14" i="7"/>
  <c r="G15" i="7"/>
  <c r="H54" i="4"/>
  <c r="H58" i="4"/>
  <c r="H59" i="4"/>
  <c r="H10" i="4"/>
  <c r="H14" i="4"/>
  <c r="H15" i="4"/>
  <c r="H96" i="4"/>
  <c r="H6" i="7"/>
  <c r="H7" i="7"/>
  <c r="H8" i="7"/>
  <c r="H61" i="4"/>
  <c r="H65" i="4"/>
  <c r="H68" i="4"/>
  <c r="H79" i="4"/>
  <c r="H83" i="4"/>
  <c r="H87" i="4"/>
  <c r="H88" i="4"/>
  <c r="H17" i="4"/>
  <c r="H21" i="4"/>
  <c r="H24" i="4"/>
  <c r="H35" i="4"/>
  <c r="H39" i="4"/>
  <c r="H42" i="4"/>
  <c r="H43" i="4"/>
  <c r="H97" i="4"/>
  <c r="H98" i="4"/>
  <c r="H10" i="7"/>
  <c r="H11" i="7"/>
  <c r="H12" i="7"/>
  <c r="H14" i="7"/>
  <c r="H15" i="7"/>
  <c r="I54" i="4"/>
  <c r="I58" i="4"/>
  <c r="I59" i="4"/>
  <c r="I10" i="4"/>
  <c r="I14" i="4"/>
  <c r="I15" i="4"/>
  <c r="I96" i="4"/>
  <c r="I6" i="7"/>
  <c r="I7" i="7"/>
  <c r="I8" i="7"/>
  <c r="I61" i="4"/>
  <c r="I65" i="4"/>
  <c r="I68" i="4"/>
  <c r="I79" i="4"/>
  <c r="I83" i="4"/>
  <c r="I87" i="4"/>
  <c r="I88" i="4"/>
  <c r="I17" i="4"/>
  <c r="I21" i="4"/>
  <c r="I24" i="4"/>
  <c r="I35" i="4"/>
  <c r="I39" i="4"/>
  <c r="I42" i="4"/>
  <c r="I43" i="4"/>
  <c r="I97" i="4"/>
  <c r="I98" i="4"/>
  <c r="I10" i="7"/>
  <c r="I11" i="7"/>
  <c r="I12" i="7"/>
  <c r="I14" i="7"/>
  <c r="I15" i="7"/>
  <c r="J54" i="4"/>
  <c r="J58" i="4"/>
  <c r="J59" i="4"/>
  <c r="J10" i="4"/>
  <c r="J14" i="4"/>
  <c r="J15" i="4"/>
  <c r="J96" i="4"/>
  <c r="J6" i="7"/>
  <c r="J7" i="7"/>
  <c r="J8" i="7"/>
  <c r="J61" i="4"/>
  <c r="J65" i="4"/>
  <c r="J68" i="4"/>
  <c r="J79" i="4"/>
  <c r="J83" i="4"/>
  <c r="J87" i="4"/>
  <c r="J88" i="4"/>
  <c r="J17" i="4"/>
  <c r="J21" i="4"/>
  <c r="J24" i="4"/>
  <c r="J35" i="4"/>
  <c r="J39" i="4"/>
  <c r="J42" i="4"/>
  <c r="J43" i="4"/>
  <c r="J97" i="4"/>
  <c r="J98" i="4"/>
  <c r="J10" i="7"/>
  <c r="J11" i="7"/>
  <c r="J12" i="7"/>
  <c r="J14" i="7"/>
  <c r="J15" i="7"/>
  <c r="K54" i="4"/>
  <c r="K58" i="4"/>
  <c r="K59" i="4"/>
  <c r="K10" i="4"/>
  <c r="K14" i="4"/>
  <c r="K15" i="4"/>
  <c r="K96" i="4"/>
  <c r="K6" i="7"/>
  <c r="K7" i="7"/>
  <c r="K8" i="7"/>
  <c r="K61" i="4"/>
  <c r="K65" i="4"/>
  <c r="K68" i="4"/>
  <c r="K79" i="4"/>
  <c r="K83" i="4"/>
  <c r="K87" i="4"/>
  <c r="K88" i="4"/>
  <c r="K17" i="4"/>
  <c r="K21" i="4"/>
  <c r="K24" i="4"/>
  <c r="K35" i="4"/>
  <c r="K39" i="4"/>
  <c r="K42" i="4"/>
  <c r="K43" i="4"/>
  <c r="K97" i="4"/>
  <c r="K98" i="4"/>
  <c r="K10" i="7"/>
  <c r="K11" i="7"/>
  <c r="K12" i="7"/>
  <c r="K14" i="7"/>
  <c r="K15" i="7"/>
  <c r="L54" i="4"/>
  <c r="L58" i="4"/>
  <c r="L59" i="4"/>
  <c r="L10" i="4"/>
  <c r="L14" i="4"/>
  <c r="L15" i="4"/>
  <c r="L96" i="4"/>
  <c r="L6" i="7"/>
  <c r="L7" i="7"/>
  <c r="L8" i="7"/>
  <c r="L61" i="4"/>
  <c r="L65" i="4"/>
  <c r="L68" i="4"/>
  <c r="L79" i="4"/>
  <c r="L83" i="4"/>
  <c r="L87" i="4"/>
  <c r="L88" i="4"/>
  <c r="L17" i="4"/>
  <c r="L21" i="4"/>
  <c r="L24" i="4"/>
  <c r="L35" i="4"/>
  <c r="L39" i="4"/>
  <c r="L42" i="4"/>
  <c r="L43" i="4"/>
  <c r="L97" i="4"/>
  <c r="L98" i="4"/>
  <c r="L10" i="7"/>
  <c r="L11" i="7"/>
  <c r="L12" i="7"/>
  <c r="L14" i="7"/>
  <c r="L15" i="7"/>
  <c r="M54" i="4"/>
  <c r="M58" i="4"/>
  <c r="M59" i="4"/>
  <c r="M10" i="4"/>
  <c r="M14" i="4"/>
  <c r="M15" i="4"/>
  <c r="M96" i="4"/>
  <c r="M6" i="7"/>
  <c r="M7" i="7"/>
  <c r="M8" i="7"/>
  <c r="M61" i="4"/>
  <c r="M65" i="4"/>
  <c r="M68" i="4"/>
  <c r="M79" i="4"/>
  <c r="M83" i="4"/>
  <c r="M87" i="4"/>
  <c r="M88" i="4"/>
  <c r="M17" i="4"/>
  <c r="M21" i="4"/>
  <c r="M24" i="4"/>
  <c r="M35" i="4"/>
  <c r="M39" i="4"/>
  <c r="M42" i="4"/>
  <c r="M43" i="4"/>
  <c r="M97" i="4"/>
  <c r="M98" i="4"/>
  <c r="M10" i="7"/>
  <c r="M11" i="7"/>
  <c r="M12" i="7"/>
  <c r="M14" i="7"/>
  <c r="M15" i="7"/>
  <c r="N54" i="4"/>
  <c r="N58" i="4"/>
  <c r="N59" i="4"/>
  <c r="N10" i="4"/>
  <c r="N14" i="4"/>
  <c r="N15" i="4"/>
  <c r="N96" i="4"/>
  <c r="N6" i="7"/>
  <c r="N7" i="7"/>
  <c r="N8" i="7"/>
  <c r="N61" i="4"/>
  <c r="N65" i="4"/>
  <c r="N68" i="4"/>
  <c r="N79" i="4"/>
  <c r="N83" i="4"/>
  <c r="N87" i="4"/>
  <c r="N88" i="4"/>
  <c r="N17" i="4"/>
  <c r="N21" i="4"/>
  <c r="N24" i="4"/>
  <c r="N35" i="4"/>
  <c r="N39" i="4"/>
  <c r="N42" i="4"/>
  <c r="N43" i="4"/>
  <c r="N97" i="4"/>
  <c r="N98" i="4"/>
  <c r="N10" i="7"/>
  <c r="N11" i="7"/>
  <c r="N12" i="7"/>
  <c r="N14" i="7"/>
  <c r="N15" i="7"/>
  <c r="O54" i="4"/>
  <c r="O58" i="4"/>
  <c r="O59" i="4"/>
  <c r="O10" i="4"/>
  <c r="O14" i="4"/>
  <c r="O15" i="4"/>
  <c r="O96" i="4"/>
  <c r="O6" i="7"/>
  <c r="O7" i="7"/>
  <c r="O8" i="7"/>
  <c r="O61" i="4"/>
  <c r="O65" i="4"/>
  <c r="O68" i="4"/>
  <c r="O79" i="4"/>
  <c r="O83" i="4"/>
  <c r="O87" i="4"/>
  <c r="O88" i="4"/>
  <c r="O17" i="4"/>
  <c r="O21" i="4"/>
  <c r="O24" i="4"/>
  <c r="O35" i="4"/>
  <c r="O39" i="4"/>
  <c r="O42" i="4"/>
  <c r="O43" i="4"/>
  <c r="O97" i="4"/>
  <c r="O98" i="4"/>
  <c r="O10" i="7"/>
  <c r="O11" i="7"/>
  <c r="O12" i="7"/>
  <c r="O14" i="7"/>
  <c r="O15" i="7"/>
  <c r="P54" i="4"/>
  <c r="P58" i="4"/>
  <c r="P59" i="4"/>
  <c r="P10" i="4"/>
  <c r="P14" i="4"/>
  <c r="P15" i="4"/>
  <c r="P96" i="4"/>
  <c r="P6" i="7"/>
  <c r="P7" i="7"/>
  <c r="P8" i="7"/>
  <c r="P61" i="4"/>
  <c r="P65" i="4"/>
  <c r="P68" i="4"/>
  <c r="P79" i="4"/>
  <c r="P83" i="4"/>
  <c r="P87" i="4"/>
  <c r="P88" i="4"/>
  <c r="P17" i="4"/>
  <c r="P21" i="4"/>
  <c r="P24" i="4"/>
  <c r="P35" i="4"/>
  <c r="P39" i="4"/>
  <c r="P42" i="4"/>
  <c r="P43" i="4"/>
  <c r="P97" i="4"/>
  <c r="P98" i="4"/>
  <c r="P10" i="7"/>
  <c r="P11" i="7"/>
  <c r="P12" i="7"/>
  <c r="P14" i="7"/>
  <c r="P15" i="7"/>
  <c r="Q54" i="4"/>
  <c r="Q58" i="4"/>
  <c r="Q59" i="4"/>
  <c r="Q10" i="4"/>
  <c r="Q14" i="4"/>
  <c r="Q15" i="4"/>
  <c r="Q96" i="4"/>
  <c r="Q6" i="7"/>
  <c r="Q7" i="7"/>
  <c r="Q8" i="7"/>
  <c r="Q61" i="4"/>
  <c r="Q65" i="4"/>
  <c r="Q68" i="4"/>
  <c r="Q79" i="4"/>
  <c r="Q83" i="4"/>
  <c r="Q87" i="4"/>
  <c r="Q88" i="4"/>
  <c r="Q17" i="4"/>
  <c r="Q21" i="4"/>
  <c r="Q24" i="4"/>
  <c r="Q35" i="4"/>
  <c r="Q39" i="4"/>
  <c r="Q42" i="4"/>
  <c r="Q43" i="4"/>
  <c r="Q97" i="4"/>
  <c r="Q98" i="4"/>
  <c r="Q10" i="7"/>
  <c r="Q11" i="7"/>
  <c r="Q12" i="7"/>
  <c r="Q14" i="7"/>
  <c r="Q15" i="7"/>
  <c r="R54" i="4"/>
  <c r="R58" i="4"/>
  <c r="R59" i="4"/>
  <c r="R10" i="4"/>
  <c r="R14" i="4"/>
  <c r="R15" i="4"/>
  <c r="R96" i="4"/>
  <c r="R6" i="7"/>
  <c r="R7" i="7"/>
  <c r="R8" i="7"/>
  <c r="R61" i="4"/>
  <c r="R65" i="4"/>
  <c r="R68" i="4"/>
  <c r="R79" i="4"/>
  <c r="R83" i="4"/>
  <c r="R87" i="4"/>
  <c r="R88" i="4"/>
  <c r="R17" i="4"/>
  <c r="R21" i="4"/>
  <c r="R24" i="4"/>
  <c r="R35" i="4"/>
  <c r="R39" i="4"/>
  <c r="R42" i="4"/>
  <c r="R43" i="4"/>
  <c r="R97" i="4"/>
  <c r="R98" i="4"/>
  <c r="R10" i="7"/>
  <c r="R11" i="7"/>
  <c r="R12" i="7"/>
  <c r="R14" i="7"/>
  <c r="R15" i="7"/>
  <c r="S54" i="4"/>
  <c r="S58" i="4"/>
  <c r="S59" i="4"/>
  <c r="S10" i="4"/>
  <c r="S14" i="4"/>
  <c r="S15" i="4"/>
  <c r="S96" i="4"/>
  <c r="S6" i="7"/>
  <c r="S7" i="7"/>
  <c r="S8" i="7"/>
  <c r="S61" i="4"/>
  <c r="S65" i="4"/>
  <c r="S68" i="4"/>
  <c r="S79" i="4"/>
  <c r="S83" i="4"/>
  <c r="S87" i="4"/>
  <c r="S88" i="4"/>
  <c r="S17" i="4"/>
  <c r="S21" i="4"/>
  <c r="S24" i="4"/>
  <c r="S35" i="4"/>
  <c r="S39" i="4"/>
  <c r="S42" i="4"/>
  <c r="S43" i="4"/>
  <c r="S97" i="4"/>
  <c r="S98" i="4"/>
  <c r="S10" i="7"/>
  <c r="S11" i="7"/>
  <c r="S12" i="7"/>
  <c r="S14" i="7"/>
  <c r="S15" i="7"/>
  <c r="T54" i="4"/>
  <c r="T58" i="4"/>
  <c r="T59" i="4"/>
  <c r="T10" i="4"/>
  <c r="T14" i="4"/>
  <c r="T15" i="4"/>
  <c r="T96" i="4"/>
  <c r="T6" i="7"/>
  <c r="T7" i="7"/>
  <c r="T8" i="7"/>
  <c r="T61" i="4"/>
  <c r="T65" i="4"/>
  <c r="T68" i="4"/>
  <c r="T79" i="4"/>
  <c r="T83" i="4"/>
  <c r="T87" i="4"/>
  <c r="T88" i="4"/>
  <c r="T17" i="4"/>
  <c r="T21" i="4"/>
  <c r="T24" i="4"/>
  <c r="T35" i="4"/>
  <c r="T39" i="4"/>
  <c r="T42" i="4"/>
  <c r="T43" i="4"/>
  <c r="T97" i="4"/>
  <c r="T98" i="4"/>
  <c r="T10" i="7"/>
  <c r="T11" i="7"/>
  <c r="T12" i="7"/>
  <c r="T14" i="7"/>
  <c r="T15" i="7"/>
  <c r="U54" i="4"/>
  <c r="U58" i="4"/>
  <c r="U59" i="4"/>
  <c r="U10" i="4"/>
  <c r="U14" i="4"/>
  <c r="U15" i="4"/>
  <c r="U96" i="4"/>
  <c r="U6" i="7"/>
  <c r="U7" i="7"/>
  <c r="U8" i="7"/>
  <c r="U61" i="4"/>
  <c r="U65" i="4"/>
  <c r="U68" i="4"/>
  <c r="U79" i="4"/>
  <c r="U83" i="4"/>
  <c r="U87" i="4"/>
  <c r="U88" i="4"/>
  <c r="U17" i="4"/>
  <c r="U21" i="4"/>
  <c r="U24" i="4"/>
  <c r="U35" i="4"/>
  <c r="U39" i="4"/>
  <c r="U42" i="4"/>
  <c r="U43" i="4"/>
  <c r="U97" i="4"/>
  <c r="U98" i="4"/>
  <c r="U10" i="7"/>
  <c r="U11" i="7"/>
  <c r="U12" i="7"/>
  <c r="U14" i="7"/>
  <c r="U15" i="7"/>
  <c r="V54" i="4"/>
  <c r="V58" i="4"/>
  <c r="V59" i="4"/>
  <c r="V10" i="4"/>
  <c r="V14" i="4"/>
  <c r="V15" i="4"/>
  <c r="V96" i="4"/>
  <c r="V6" i="7"/>
  <c r="V7" i="7"/>
  <c r="V8" i="7"/>
  <c r="V61" i="4"/>
  <c r="V65" i="4"/>
  <c r="V68" i="4"/>
  <c r="V79" i="4"/>
  <c r="V83" i="4"/>
  <c r="V87" i="4"/>
  <c r="V88" i="4"/>
  <c r="V17" i="4"/>
  <c r="V21" i="4"/>
  <c r="V24" i="4"/>
  <c r="V35" i="4"/>
  <c r="V39" i="4"/>
  <c r="V42" i="4"/>
  <c r="V43" i="4"/>
  <c r="V97" i="4"/>
  <c r="V98" i="4"/>
  <c r="V10" i="7"/>
  <c r="V11" i="7"/>
  <c r="V12" i="7"/>
  <c r="V14" i="7"/>
  <c r="V15" i="7"/>
  <c r="W54" i="4"/>
  <c r="W58" i="4"/>
  <c r="W59" i="4"/>
  <c r="W10" i="4"/>
  <c r="W14" i="4"/>
  <c r="W15" i="4"/>
  <c r="W96" i="4"/>
  <c r="W6" i="7"/>
  <c r="W7" i="7"/>
  <c r="W8" i="7"/>
  <c r="W61" i="4"/>
  <c r="W65" i="4"/>
  <c r="W68" i="4"/>
  <c r="W79" i="4"/>
  <c r="W83" i="4"/>
  <c r="W87" i="4"/>
  <c r="W88" i="4"/>
  <c r="W17" i="4"/>
  <c r="W21" i="4"/>
  <c r="W24" i="4"/>
  <c r="W35" i="4"/>
  <c r="W39" i="4"/>
  <c r="W42" i="4"/>
  <c r="W43" i="4"/>
  <c r="W97" i="4"/>
  <c r="W98" i="4"/>
  <c r="W10" i="7"/>
  <c r="W11" i="7"/>
  <c r="W12" i="7"/>
  <c r="W14" i="7"/>
  <c r="W15" i="7"/>
  <c r="X54" i="4"/>
  <c r="X58" i="4"/>
  <c r="X59" i="4"/>
  <c r="X10" i="4"/>
  <c r="X14" i="4"/>
  <c r="X15" i="4"/>
  <c r="X96" i="4"/>
  <c r="X6" i="7"/>
  <c r="X7" i="7"/>
  <c r="X8" i="7"/>
  <c r="X61" i="4"/>
  <c r="X65" i="4"/>
  <c r="X68" i="4"/>
  <c r="X79" i="4"/>
  <c r="X83" i="4"/>
  <c r="X87" i="4"/>
  <c r="X88" i="4"/>
  <c r="X17" i="4"/>
  <c r="X21" i="4"/>
  <c r="X24" i="4"/>
  <c r="X35" i="4"/>
  <c r="X39" i="4"/>
  <c r="X42" i="4"/>
  <c r="X43" i="4"/>
  <c r="X97" i="4"/>
  <c r="X98" i="4"/>
  <c r="X10" i="7"/>
  <c r="X11" i="7"/>
  <c r="X12" i="7"/>
  <c r="X14" i="7"/>
  <c r="X15" i="7"/>
  <c r="Y54" i="4"/>
  <c r="Y58" i="4"/>
  <c r="Y59" i="4"/>
  <c r="Y10" i="4"/>
  <c r="Y14" i="4"/>
  <c r="Y15" i="4"/>
  <c r="Y96" i="4"/>
  <c r="Y6" i="7"/>
  <c r="Y7" i="7"/>
  <c r="Y8" i="7"/>
  <c r="Y61" i="4"/>
  <c r="Y65" i="4"/>
  <c r="Y68" i="4"/>
  <c r="Y79" i="4"/>
  <c r="Y83" i="4"/>
  <c r="Y87" i="4"/>
  <c r="Y88" i="4"/>
  <c r="Y17" i="4"/>
  <c r="Y21" i="4"/>
  <c r="Y24" i="4"/>
  <c r="Y35" i="4"/>
  <c r="Y39" i="4"/>
  <c r="Y42" i="4"/>
  <c r="Y43" i="4"/>
  <c r="Y97" i="4"/>
  <c r="Y98" i="4"/>
  <c r="Y10" i="7"/>
  <c r="Y11" i="7"/>
  <c r="Y12" i="7"/>
  <c r="Y14" i="7"/>
  <c r="Y15" i="7"/>
  <c r="Z54" i="4"/>
  <c r="Z58" i="4"/>
  <c r="Z59" i="4"/>
  <c r="Z10" i="4"/>
  <c r="Z14" i="4"/>
  <c r="Z15" i="4"/>
  <c r="Z96" i="4"/>
  <c r="Z6" i="7"/>
  <c r="Z7" i="7"/>
  <c r="Z8" i="7"/>
  <c r="Z61" i="4"/>
  <c r="Z65" i="4"/>
  <c r="Z68" i="4"/>
  <c r="Z79" i="4"/>
  <c r="Z83" i="4"/>
  <c r="Z87" i="4"/>
  <c r="Z88" i="4"/>
  <c r="Z17" i="4"/>
  <c r="Z21" i="4"/>
  <c r="Z24" i="4"/>
  <c r="Z35" i="4"/>
  <c r="Z39" i="4"/>
  <c r="Z42" i="4"/>
  <c r="Z43" i="4"/>
  <c r="Z97" i="4"/>
  <c r="Z98" i="4"/>
  <c r="Z10" i="7"/>
  <c r="Z11" i="7"/>
  <c r="Z12" i="7"/>
  <c r="Z14" i="7"/>
  <c r="Z15" i="7"/>
  <c r="AA54" i="4"/>
  <c r="AA58" i="4"/>
  <c r="AA59" i="4"/>
  <c r="AA10" i="4"/>
  <c r="AA14" i="4"/>
  <c r="AA15" i="4"/>
  <c r="AA96" i="4"/>
  <c r="AA6" i="7"/>
  <c r="AA7" i="7"/>
  <c r="AA8" i="7"/>
  <c r="AA61" i="4"/>
  <c r="AA65" i="4"/>
  <c r="AA68" i="4"/>
  <c r="AA79" i="4"/>
  <c r="AA83" i="4"/>
  <c r="AA87" i="4"/>
  <c r="AA88" i="4"/>
  <c r="AA17" i="4"/>
  <c r="AA21" i="4"/>
  <c r="AA24" i="4"/>
  <c r="AA35" i="4"/>
  <c r="AA39" i="4"/>
  <c r="AA42" i="4"/>
  <c r="AA43" i="4"/>
  <c r="AA97" i="4"/>
  <c r="AA98" i="4"/>
  <c r="AA10" i="7"/>
  <c r="AA11" i="7"/>
  <c r="AA12" i="7"/>
  <c r="AA14" i="7"/>
  <c r="AA15" i="7"/>
  <c r="AB54" i="4"/>
  <c r="AB58" i="4"/>
  <c r="AB59" i="4"/>
  <c r="AB10" i="4"/>
  <c r="AB14" i="4"/>
  <c r="AB15" i="4"/>
  <c r="AB96" i="4"/>
  <c r="AB6" i="7"/>
  <c r="AB7" i="7"/>
  <c r="AB8" i="7"/>
  <c r="AB61" i="4"/>
  <c r="AB65" i="4"/>
  <c r="AB68" i="4"/>
  <c r="AB79" i="4"/>
  <c r="AB83" i="4"/>
  <c r="AB87" i="4"/>
  <c r="AB88" i="4"/>
  <c r="AB17" i="4"/>
  <c r="AB21" i="4"/>
  <c r="AB24" i="4"/>
  <c r="AB35" i="4"/>
  <c r="AB39" i="4"/>
  <c r="AB42" i="4"/>
  <c r="AB43" i="4"/>
  <c r="AB97" i="4"/>
  <c r="AB98" i="4"/>
  <c r="AB10" i="7"/>
  <c r="AB11" i="7"/>
  <c r="AB12" i="7"/>
  <c r="AB14" i="7"/>
  <c r="AB15" i="7"/>
  <c r="AC54" i="4"/>
  <c r="AC58" i="4"/>
  <c r="AC59" i="4"/>
  <c r="AC10" i="4"/>
  <c r="AC14" i="4"/>
  <c r="AC15" i="4"/>
  <c r="AC96" i="4"/>
  <c r="AC6" i="7"/>
  <c r="AC7" i="7"/>
  <c r="AC8" i="7"/>
  <c r="AC61" i="4"/>
  <c r="AC65" i="4"/>
  <c r="AC68" i="4"/>
  <c r="AC79" i="4"/>
  <c r="AC83" i="4"/>
  <c r="AC87" i="4"/>
  <c r="AC88" i="4"/>
  <c r="AC17" i="4"/>
  <c r="AC21" i="4"/>
  <c r="AC24" i="4"/>
  <c r="AC35" i="4"/>
  <c r="AC39" i="4"/>
  <c r="AC42" i="4"/>
  <c r="AC43" i="4"/>
  <c r="AC97" i="4"/>
  <c r="AC98" i="4"/>
  <c r="AC10" i="7"/>
  <c r="AC11" i="7"/>
  <c r="AC12" i="7"/>
  <c r="AC14" i="7"/>
  <c r="AC15" i="7"/>
  <c r="B17" i="7"/>
  <c r="B16" i="7"/>
  <c r="B6" i="8"/>
  <c r="B7" i="8"/>
  <c r="B8" i="8"/>
  <c r="B12" i="2"/>
  <c r="B9" i="8"/>
  <c r="B10" i="8"/>
  <c r="B11" i="8"/>
  <c r="B12" i="8"/>
  <c r="C6" i="8"/>
  <c r="C7" i="8"/>
  <c r="C8" i="8"/>
  <c r="C12" i="2"/>
  <c r="C9" i="8"/>
  <c r="C10" i="8"/>
  <c r="C11" i="8"/>
  <c r="C12" i="8"/>
  <c r="D6" i="8"/>
  <c r="D7" i="8"/>
  <c r="D8" i="8"/>
  <c r="D12" i="2"/>
  <c r="D9" i="8"/>
  <c r="D10" i="8"/>
  <c r="D11" i="8"/>
  <c r="D12" i="8"/>
  <c r="E6" i="8"/>
  <c r="E7" i="8"/>
  <c r="E8" i="8"/>
  <c r="E12" i="2"/>
  <c r="E9" i="8"/>
  <c r="E10" i="8"/>
  <c r="E11" i="8"/>
  <c r="E12" i="8"/>
  <c r="F6" i="8"/>
  <c r="F7" i="8"/>
  <c r="F8" i="8"/>
  <c r="F12" i="2"/>
  <c r="F9" i="8"/>
  <c r="F10" i="8"/>
  <c r="F11" i="8"/>
  <c r="F12" i="8"/>
  <c r="G6" i="8"/>
  <c r="G7" i="8"/>
  <c r="G8" i="8"/>
  <c r="G12" i="2"/>
  <c r="G9" i="8"/>
  <c r="G10" i="8"/>
  <c r="G11" i="8"/>
  <c r="G12" i="8"/>
  <c r="H6" i="8"/>
  <c r="H7" i="8"/>
  <c r="H8" i="8"/>
  <c r="H12" i="2"/>
  <c r="H9" i="8"/>
  <c r="H10" i="8"/>
  <c r="H11" i="8"/>
  <c r="H12" i="8"/>
  <c r="I6" i="8"/>
  <c r="I7" i="8"/>
  <c r="I8" i="8"/>
  <c r="I12" i="2"/>
  <c r="I9" i="8"/>
  <c r="I10" i="8"/>
  <c r="I11" i="8"/>
  <c r="I12" i="8"/>
  <c r="J6" i="8"/>
  <c r="J7" i="8"/>
  <c r="J8" i="8"/>
  <c r="J12" i="2"/>
  <c r="J9" i="8"/>
  <c r="J10" i="8"/>
  <c r="J11" i="8"/>
  <c r="J12" i="8"/>
  <c r="K6" i="8"/>
  <c r="K7" i="8"/>
  <c r="K8" i="8"/>
  <c r="K12" i="2"/>
  <c r="K9" i="8"/>
  <c r="K10" i="8"/>
  <c r="K11" i="8"/>
  <c r="K12" i="8"/>
  <c r="L6" i="8"/>
  <c r="L7" i="8"/>
  <c r="L8" i="8"/>
  <c r="L12" i="2"/>
  <c r="L9" i="8"/>
  <c r="L10" i="8"/>
  <c r="L11" i="8"/>
  <c r="L12" i="8"/>
  <c r="M6" i="8"/>
  <c r="M7" i="8"/>
  <c r="M8" i="8"/>
  <c r="M12" i="2"/>
  <c r="M9" i="8"/>
  <c r="M10" i="8"/>
  <c r="M11" i="8"/>
  <c r="M12" i="8"/>
  <c r="N6" i="8"/>
  <c r="N7" i="8"/>
  <c r="N8" i="8"/>
  <c r="N12" i="2"/>
  <c r="N9" i="8"/>
  <c r="N10" i="8"/>
  <c r="N11" i="8"/>
  <c r="N12" i="8"/>
  <c r="O6" i="8"/>
  <c r="O7" i="8"/>
  <c r="O8" i="8"/>
  <c r="O12" i="2"/>
  <c r="O9" i="8"/>
  <c r="O10" i="8"/>
  <c r="O11" i="8"/>
  <c r="O12" i="8"/>
  <c r="P6" i="8"/>
  <c r="P7" i="8"/>
  <c r="P8" i="8"/>
  <c r="P12" i="2"/>
  <c r="P9" i="8"/>
  <c r="P10" i="8"/>
  <c r="P11" i="8"/>
  <c r="P12" i="8"/>
  <c r="Q6" i="8"/>
  <c r="Q7" i="8"/>
  <c r="Q8" i="8"/>
  <c r="Q12" i="2"/>
  <c r="Q9" i="8"/>
  <c r="Q10" i="8"/>
  <c r="Q11" i="8"/>
  <c r="Q12" i="8"/>
  <c r="R6" i="8"/>
  <c r="R7" i="8"/>
  <c r="R8" i="8"/>
  <c r="R12" i="2"/>
  <c r="R9" i="8"/>
  <c r="R10" i="8"/>
  <c r="R11" i="8"/>
  <c r="R12" i="8"/>
  <c r="S6" i="8"/>
  <c r="S7" i="8"/>
  <c r="S8" i="8"/>
  <c r="S12" i="2"/>
  <c r="S9" i="8"/>
  <c r="S10" i="8"/>
  <c r="S11" i="8"/>
  <c r="S12" i="8"/>
  <c r="T6" i="8"/>
  <c r="T7" i="8"/>
  <c r="T8" i="8"/>
  <c r="T12" i="2"/>
  <c r="T9" i="8"/>
  <c r="T10" i="8"/>
  <c r="T11" i="8"/>
  <c r="T12" i="8"/>
  <c r="U6" i="8"/>
  <c r="U7" i="8"/>
  <c r="U8" i="8"/>
  <c r="U12" i="2"/>
  <c r="U9" i="8"/>
  <c r="U10" i="8"/>
  <c r="U11" i="8"/>
  <c r="U12" i="8"/>
  <c r="V6" i="8"/>
  <c r="V7" i="8"/>
  <c r="V8" i="8"/>
  <c r="V12" i="2"/>
  <c r="V9" i="8"/>
  <c r="V10" i="8"/>
  <c r="V11" i="8"/>
  <c r="V12" i="8"/>
  <c r="W6" i="8"/>
  <c r="W7" i="8"/>
  <c r="W8" i="8"/>
  <c r="W12" i="2"/>
  <c r="W9" i="8"/>
  <c r="W10" i="8"/>
  <c r="W11" i="8"/>
  <c r="W12" i="8"/>
  <c r="X6" i="8"/>
  <c r="X7" i="8"/>
  <c r="X8" i="8"/>
  <c r="X12" i="2"/>
  <c r="X9" i="8"/>
  <c r="X10" i="8"/>
  <c r="X11" i="8"/>
  <c r="X12" i="8"/>
  <c r="Y6" i="8"/>
  <c r="Y7" i="8"/>
  <c r="Y8" i="8"/>
  <c r="Y12" i="2"/>
  <c r="Y9" i="8"/>
  <c r="Y10" i="8"/>
  <c r="Y11" i="8"/>
  <c r="Y12" i="8"/>
  <c r="Z6" i="8"/>
  <c r="Z7" i="8"/>
  <c r="Z8" i="8"/>
  <c r="Z12" i="2"/>
  <c r="Z9" i="8"/>
  <c r="Z10" i="8"/>
  <c r="Z11" i="8"/>
  <c r="Z12" i="8"/>
  <c r="AA6" i="8"/>
  <c r="AA7" i="8"/>
  <c r="AA8" i="8"/>
  <c r="AA12" i="2"/>
  <c r="AA9" i="8"/>
  <c r="AA10" i="8"/>
  <c r="AA11" i="8"/>
  <c r="AA12" i="8"/>
  <c r="AB6" i="8"/>
  <c r="AB7" i="8"/>
  <c r="AB8" i="8"/>
  <c r="AB12" i="2"/>
  <c r="AB9" i="8"/>
  <c r="AB10" i="8"/>
  <c r="AB11" i="8"/>
  <c r="AB12" i="8"/>
  <c r="AC6" i="8"/>
  <c r="AC7" i="8"/>
  <c r="AC8" i="8"/>
  <c r="AC12" i="2"/>
  <c r="AC9" i="8"/>
  <c r="AC10" i="8"/>
  <c r="AC11" i="8"/>
  <c r="AC12" i="8"/>
  <c r="B14" i="8"/>
  <c r="B13" i="8"/>
  <c r="S9" i="6"/>
  <c r="S10" i="6"/>
  <c r="S11" i="6"/>
  <c r="S14" i="6"/>
  <c r="V12" i="5"/>
  <c r="V6" i="6"/>
  <c r="W12" i="5"/>
  <c r="W6" i="6"/>
  <c r="X12" i="5"/>
  <c r="X6" i="6"/>
  <c r="Y12" i="5"/>
  <c r="Y6" i="6"/>
  <c r="Z12" i="5"/>
  <c r="Z6" i="6"/>
  <c r="AA12" i="5"/>
  <c r="AA6" i="6"/>
  <c r="AB12" i="5"/>
  <c r="AB6" i="6"/>
  <c r="AC12" i="5"/>
  <c r="AC6" i="6"/>
  <c r="V7" i="6"/>
  <c r="W7" i="6"/>
  <c r="X7" i="6"/>
  <c r="Y7" i="6"/>
  <c r="Z7" i="6"/>
  <c r="AA7" i="6"/>
  <c r="AB7" i="6"/>
  <c r="AC7" i="6"/>
  <c r="V8" i="6"/>
  <c r="W8" i="6"/>
  <c r="X8" i="6"/>
  <c r="Y8" i="6"/>
  <c r="Z8" i="6"/>
  <c r="AA8" i="6"/>
  <c r="AB8" i="6"/>
  <c r="AC8" i="6"/>
  <c r="V9" i="6"/>
  <c r="W9" i="6"/>
  <c r="X9" i="6"/>
  <c r="Y9" i="6"/>
  <c r="Z9" i="6"/>
  <c r="AA9" i="6"/>
  <c r="AB9" i="6"/>
  <c r="AC9" i="6"/>
  <c r="V10" i="6"/>
  <c r="W10" i="6"/>
  <c r="X10" i="6"/>
  <c r="Y10" i="6"/>
  <c r="Z10" i="6"/>
  <c r="AA10" i="6"/>
  <c r="AB10" i="6"/>
  <c r="AC10" i="6"/>
  <c r="V11" i="6"/>
  <c r="W11" i="6"/>
  <c r="X11" i="6"/>
  <c r="Y11" i="6"/>
  <c r="Z11" i="6"/>
  <c r="AA11" i="6"/>
  <c r="AB11" i="6"/>
  <c r="AC11" i="6"/>
  <c r="V14" i="6"/>
  <c r="W14" i="6"/>
  <c r="X14" i="6"/>
  <c r="Y14" i="6"/>
  <c r="Z14" i="6"/>
  <c r="AA14" i="6"/>
  <c r="AB14" i="6"/>
  <c r="AC14" i="6"/>
  <c r="V15" i="6"/>
  <c r="W15" i="6"/>
  <c r="X15" i="6"/>
  <c r="Y15" i="6"/>
  <c r="Z15" i="6"/>
  <c r="AA15" i="6"/>
  <c r="AB15" i="6"/>
  <c r="AC15" i="6"/>
  <c r="C107" i="4"/>
  <c r="D107" i="4"/>
  <c r="E107" i="4"/>
  <c r="F107" i="4"/>
  <c r="G107" i="4"/>
  <c r="H107" i="4"/>
  <c r="I107" i="4"/>
  <c r="J107" i="4"/>
  <c r="K107" i="4"/>
  <c r="L107" i="4"/>
  <c r="M107" i="4"/>
  <c r="N107" i="4"/>
  <c r="O107" i="4"/>
  <c r="P107" i="4"/>
  <c r="Q107" i="4"/>
  <c r="R107" i="4"/>
  <c r="S107" i="4"/>
  <c r="T107" i="4"/>
  <c r="U107" i="4"/>
  <c r="V107" i="4"/>
  <c r="W107" i="4"/>
  <c r="X107" i="4"/>
  <c r="Y107" i="4"/>
  <c r="Z107" i="4"/>
  <c r="AA107" i="4"/>
  <c r="AB107" i="4"/>
  <c r="AC107" i="4"/>
  <c r="B107" i="4"/>
  <c r="C108" i="4"/>
  <c r="D108" i="4"/>
  <c r="E108" i="4"/>
  <c r="F108" i="4"/>
  <c r="G108" i="4"/>
  <c r="H108" i="4"/>
  <c r="I108" i="4"/>
  <c r="J108" i="4"/>
  <c r="K108" i="4"/>
  <c r="L108" i="4"/>
  <c r="M108" i="4"/>
  <c r="N108" i="4"/>
  <c r="O108" i="4"/>
  <c r="P108" i="4"/>
  <c r="Q108" i="4"/>
  <c r="R108" i="4"/>
  <c r="S108" i="4"/>
  <c r="T108" i="4"/>
  <c r="U108" i="4"/>
  <c r="V108" i="4"/>
  <c r="W108" i="4"/>
  <c r="X108" i="4"/>
  <c r="Y108" i="4"/>
  <c r="Z108" i="4"/>
  <c r="AA108" i="4"/>
  <c r="AB108" i="4"/>
  <c r="AC108" i="4"/>
  <c r="B108" i="4"/>
  <c r="Y89" i="4"/>
  <c r="W89" i="4"/>
  <c r="W44" i="4"/>
  <c r="Y44" i="4"/>
  <c r="V44" i="4"/>
  <c r="X44" i="4"/>
  <c r="Z44" i="4"/>
  <c r="AB44" i="4"/>
  <c r="AC44" i="4"/>
  <c r="B35" i="2"/>
  <c r="B34" i="2"/>
  <c r="B33" i="2"/>
  <c r="B7" i="10"/>
  <c r="AN31" i="1"/>
  <c r="AA23" i="2"/>
  <c r="AA19" i="7"/>
  <c r="AA21" i="7"/>
  <c r="AO31" i="1"/>
  <c r="AB23" i="2"/>
  <c r="V15" i="2"/>
  <c r="W15" i="2"/>
  <c r="X15" i="2"/>
  <c r="Y15" i="2"/>
  <c r="Z15" i="2"/>
  <c r="AA15" i="2"/>
  <c r="AB15" i="2"/>
  <c r="AC15" i="2"/>
  <c r="C5" i="2"/>
  <c r="D5" i="2"/>
  <c r="E5" i="2"/>
  <c r="F5" i="2"/>
  <c r="G5" i="2"/>
  <c r="H5" i="2"/>
  <c r="I5" i="2"/>
  <c r="J5" i="2"/>
  <c r="K5" i="2"/>
  <c r="L5" i="2"/>
  <c r="M5" i="2"/>
  <c r="N5" i="2"/>
  <c r="O5" i="2"/>
  <c r="P5" i="2"/>
  <c r="Q5" i="2"/>
  <c r="R5" i="2"/>
  <c r="S5" i="2"/>
  <c r="T5" i="2"/>
  <c r="U5" i="2"/>
  <c r="V5" i="2"/>
  <c r="W5" i="2"/>
  <c r="X5" i="2"/>
  <c r="Y5" i="2"/>
  <c r="Z5" i="2"/>
  <c r="AA5" i="2"/>
  <c r="AB5" i="2"/>
  <c r="AC5" i="2"/>
  <c r="B31" i="1"/>
  <c r="C13" i="3"/>
  <c r="B42" i="10"/>
  <c r="C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B15" i="2"/>
  <c r="B10" i="10"/>
  <c r="M9" i="6"/>
  <c r="M10" i="6"/>
  <c r="M11" i="6"/>
  <c r="M14" i="6"/>
  <c r="P9" i="6"/>
  <c r="P10" i="6"/>
  <c r="P11" i="6"/>
  <c r="P14" i="6"/>
  <c r="X31" i="1"/>
  <c r="K23" i="2"/>
  <c r="K19" i="7"/>
  <c r="AF31" i="1"/>
  <c r="S23" i="2"/>
  <c r="N10" i="6"/>
  <c r="R10" i="6"/>
  <c r="C11" i="6"/>
  <c r="D11" i="6"/>
  <c r="E11" i="6"/>
  <c r="F11" i="6"/>
  <c r="G11" i="6"/>
  <c r="H11" i="6"/>
  <c r="I11" i="6"/>
  <c r="J11" i="6"/>
  <c r="K11" i="6"/>
  <c r="L11" i="6"/>
  <c r="N11" i="6"/>
  <c r="O11" i="6"/>
  <c r="Q11" i="6"/>
  <c r="R11" i="6"/>
  <c r="T11" i="6"/>
  <c r="U11" i="6"/>
  <c r="B11" i="6"/>
  <c r="C12" i="5"/>
  <c r="C6" i="6"/>
  <c r="D12" i="5"/>
  <c r="D6" i="6"/>
  <c r="E12" i="5"/>
  <c r="E6" i="6"/>
  <c r="F12" i="5"/>
  <c r="F6" i="6"/>
  <c r="G12" i="5"/>
  <c r="G6" i="6"/>
  <c r="H12" i="5"/>
  <c r="H6" i="6"/>
  <c r="I12" i="5"/>
  <c r="I6" i="6"/>
  <c r="J12" i="5"/>
  <c r="J6" i="6"/>
  <c r="K12" i="5"/>
  <c r="K6" i="6"/>
  <c r="L12" i="5"/>
  <c r="L6" i="6"/>
  <c r="M12" i="5"/>
  <c r="M6" i="6"/>
  <c r="N12" i="5"/>
  <c r="N6" i="6"/>
  <c r="O12" i="5"/>
  <c r="O6" i="6"/>
  <c r="P12" i="5"/>
  <c r="P6" i="6"/>
  <c r="Q12" i="5"/>
  <c r="Q6" i="6"/>
  <c r="R12" i="5"/>
  <c r="R6" i="6"/>
  <c r="S12" i="5"/>
  <c r="S6" i="6"/>
  <c r="T12" i="5"/>
  <c r="T6" i="6"/>
  <c r="U12" i="5"/>
  <c r="U6" i="6"/>
  <c r="B12" i="5"/>
  <c r="B6" i="6"/>
  <c r="N9" i="6"/>
  <c r="N14" i="6"/>
  <c r="U9" i="6"/>
  <c r="U10" i="6"/>
  <c r="U14" i="6"/>
  <c r="Q9" i="6"/>
  <c r="Q10" i="6"/>
  <c r="Q14" i="6"/>
  <c r="O9" i="6"/>
  <c r="O10" i="6"/>
  <c r="O14" i="6"/>
  <c r="E9" i="6"/>
  <c r="E10" i="6"/>
  <c r="E14" i="6"/>
  <c r="P89" i="4"/>
  <c r="M7" i="6"/>
  <c r="D7" i="6"/>
  <c r="D8" i="6"/>
  <c r="U89" i="4"/>
  <c r="S7" i="6"/>
  <c r="S8" i="6"/>
  <c r="R7" i="6"/>
  <c r="R8" i="6"/>
  <c r="J7" i="6"/>
  <c r="J8" i="6"/>
  <c r="H44" i="4"/>
  <c r="G44" i="4"/>
  <c r="E44" i="4"/>
  <c r="D44" i="4"/>
  <c r="C25" i="3"/>
  <c r="D25" i="3"/>
  <c r="E25" i="3"/>
  <c r="F25" i="3"/>
  <c r="G25" i="3"/>
  <c r="H25" i="3"/>
  <c r="B25" i="3"/>
  <c r="I24" i="3"/>
  <c r="I23" i="3"/>
  <c r="I21" i="3"/>
  <c r="I20" i="3"/>
  <c r="I19" i="3"/>
  <c r="I18" i="3"/>
  <c r="I17" i="3"/>
  <c r="I25" i="3"/>
  <c r="E13" i="3"/>
  <c r="B18" i="10"/>
  <c r="B13" i="3"/>
  <c r="B11" i="10"/>
  <c r="F10" i="6"/>
  <c r="C31" i="1"/>
  <c r="D31" i="1"/>
  <c r="E31" i="1"/>
  <c r="F31" i="1"/>
  <c r="G31" i="1"/>
  <c r="H31" i="1"/>
  <c r="I31" i="1"/>
  <c r="J31" i="1"/>
  <c r="K31" i="1"/>
  <c r="L31" i="1"/>
  <c r="M31" i="1"/>
  <c r="N31" i="1"/>
  <c r="O31" i="1"/>
  <c r="B23" i="2"/>
  <c r="B19" i="7"/>
  <c r="B21" i="7"/>
  <c r="P31" i="1"/>
  <c r="C23" i="2"/>
  <c r="C19" i="7"/>
  <c r="C21" i="7"/>
  <c r="Q31" i="1"/>
  <c r="D23" i="2"/>
  <c r="R31" i="1"/>
  <c r="E23" i="2"/>
  <c r="E25" i="2"/>
  <c r="S31" i="1"/>
  <c r="F23" i="2"/>
  <c r="T31" i="1"/>
  <c r="G23" i="2"/>
  <c r="G16" i="8"/>
  <c r="G18" i="8"/>
  <c r="U31" i="1"/>
  <c r="H23" i="2"/>
  <c r="V31" i="1"/>
  <c r="I23" i="2"/>
  <c r="I28" i="2"/>
  <c r="W31" i="1"/>
  <c r="J23" i="2"/>
  <c r="Y31" i="1"/>
  <c r="L23" i="2"/>
  <c r="Z31" i="1"/>
  <c r="M23" i="2"/>
  <c r="M28" i="2"/>
  <c r="AA31" i="1"/>
  <c r="N23" i="2"/>
  <c r="N112" i="4"/>
  <c r="AB31" i="1"/>
  <c r="O23" i="2"/>
  <c r="O19" i="7"/>
  <c r="O21" i="7"/>
  <c r="AC31" i="1"/>
  <c r="P23" i="2"/>
  <c r="P25" i="2"/>
  <c r="AD31" i="1"/>
  <c r="Q23" i="2"/>
  <c r="Q25" i="2"/>
  <c r="AE31" i="1"/>
  <c r="R23" i="2"/>
  <c r="AG31" i="1"/>
  <c r="T23" i="2"/>
  <c r="AH31" i="1"/>
  <c r="U23" i="2"/>
  <c r="U25" i="2"/>
  <c r="AI31" i="1"/>
  <c r="V23" i="2"/>
  <c r="AJ31" i="1"/>
  <c r="W23" i="2"/>
  <c r="W19" i="7"/>
  <c r="W21" i="7"/>
  <c r="AK31" i="1"/>
  <c r="X23" i="2"/>
  <c r="X112" i="4"/>
  <c r="AL31" i="1"/>
  <c r="Y23" i="2"/>
  <c r="Y19" i="7"/>
  <c r="Y21" i="7"/>
  <c r="AM31" i="1"/>
  <c r="Z23" i="2"/>
  <c r="AP31" i="1"/>
  <c r="AC23" i="2"/>
  <c r="AQ31" i="1"/>
  <c r="AR31" i="1"/>
  <c r="AS31" i="1"/>
  <c r="AT31" i="1"/>
  <c r="AU31" i="1"/>
  <c r="AV31" i="1"/>
  <c r="AW31" i="1"/>
  <c r="AX31" i="1"/>
  <c r="AY31" i="1"/>
  <c r="AZ31" i="1"/>
  <c r="BA31" i="1"/>
  <c r="BB31" i="1"/>
  <c r="BC31" i="1"/>
  <c r="BD31" i="1"/>
  <c r="BE31" i="1"/>
  <c r="BF31" i="1"/>
  <c r="BG31" i="1"/>
  <c r="BH31" i="1"/>
  <c r="BI31" i="1"/>
  <c r="BJ31" i="1"/>
  <c r="C44" i="4"/>
  <c r="M44" i="4"/>
  <c r="D13" i="3"/>
  <c r="T44" i="4"/>
  <c r="D15" i="2"/>
  <c r="E15" i="2"/>
  <c r="I9" i="6"/>
  <c r="I10" i="6"/>
  <c r="I14" i="6"/>
  <c r="B4" i="9"/>
  <c r="B6" i="9"/>
  <c r="Q44" i="4"/>
  <c r="U44" i="4"/>
  <c r="R44" i="4"/>
  <c r="G7" i="6"/>
  <c r="G8" i="6"/>
  <c r="J10" i="6"/>
  <c r="B10" i="6"/>
  <c r="K10" i="6"/>
  <c r="G10" i="6"/>
  <c r="C10" i="6"/>
  <c r="T10" i="6"/>
  <c r="L10" i="6"/>
  <c r="H10" i="6"/>
  <c r="D10" i="6"/>
  <c r="N7" i="6"/>
  <c r="N8" i="6"/>
  <c r="Q7" i="6"/>
  <c r="Q8" i="6"/>
  <c r="Q15" i="6"/>
  <c r="M8" i="6"/>
  <c r="M15" i="6"/>
  <c r="M89" i="4"/>
  <c r="U7" i="6"/>
  <c r="U8" i="6"/>
  <c r="U15" i="6"/>
  <c r="S89" i="4"/>
  <c r="K7" i="6"/>
  <c r="K8" i="6"/>
  <c r="F44" i="4"/>
  <c r="R89" i="4"/>
  <c r="N15" i="6"/>
  <c r="K25" i="2"/>
  <c r="AA28" i="2"/>
  <c r="X25" i="2"/>
  <c r="AB25" i="2"/>
  <c r="K28" i="2"/>
  <c r="C28" i="2"/>
  <c r="R19" i="7"/>
  <c r="R28" i="2"/>
  <c r="R25" i="2"/>
  <c r="J25" i="2"/>
  <c r="J28" i="2"/>
  <c r="J19" i="7"/>
  <c r="J21" i="7"/>
  <c r="Q112" i="4"/>
  <c r="Q114" i="4"/>
  <c r="Q16" i="8"/>
  <c r="Q18" i="8"/>
  <c r="Y25" i="2"/>
  <c r="Y28" i="2"/>
  <c r="Y112" i="4"/>
  <c r="E16" i="8"/>
  <c r="E18" i="8"/>
  <c r="E19" i="7"/>
  <c r="E21" i="7"/>
  <c r="E112" i="4"/>
  <c r="R112" i="4"/>
  <c r="R116" i="4"/>
  <c r="R114" i="4"/>
  <c r="F16" i="8"/>
  <c r="F18" i="8"/>
  <c r="N25" i="2"/>
  <c r="R16" i="8"/>
  <c r="R18" i="8"/>
  <c r="Z112" i="4"/>
  <c r="Z25" i="2"/>
  <c r="Z28" i="2"/>
  <c r="Z19" i="7"/>
  <c r="Z21" i="7"/>
  <c r="Z16" i="8"/>
  <c r="Z18" i="8"/>
  <c r="V112" i="4"/>
  <c r="V19" i="7"/>
  <c r="V21" i="7"/>
  <c r="V16" i="8"/>
  <c r="V18" i="8"/>
  <c r="V25" i="2"/>
  <c r="V28" i="2"/>
  <c r="N28" i="2"/>
  <c r="N19" i="7"/>
  <c r="N21" i="7"/>
  <c r="B28" i="2"/>
  <c r="B112" i="4"/>
  <c r="B114" i="4"/>
  <c r="J16" i="8"/>
  <c r="B27" i="2"/>
  <c r="B35" i="10"/>
  <c r="AC25" i="2"/>
  <c r="AC28" i="2"/>
  <c r="AC19" i="7"/>
  <c r="AC21" i="7"/>
  <c r="AC16" i="8"/>
  <c r="AC18" i="8"/>
  <c r="AC112" i="4"/>
  <c r="AC114" i="4"/>
  <c r="U28" i="2"/>
  <c r="U19" i="7"/>
  <c r="U21" i="7"/>
  <c r="U112" i="4"/>
  <c r="U114" i="4"/>
  <c r="M25" i="2"/>
  <c r="M19" i="7"/>
  <c r="I19" i="7"/>
  <c r="I21" i="7"/>
  <c r="I112" i="4"/>
  <c r="I114" i="4"/>
  <c r="I25" i="2"/>
  <c r="I16" i="8"/>
  <c r="I18" i="8"/>
  <c r="O16" i="8"/>
  <c r="O18" i="8"/>
  <c r="O112" i="4"/>
  <c r="O25" i="2"/>
  <c r="G19" i="7"/>
  <c r="G21" i="7"/>
  <c r="G112" i="4"/>
  <c r="G114" i="4"/>
  <c r="G25" i="2"/>
  <c r="G28" i="2"/>
  <c r="J112" i="4"/>
  <c r="J114" i="4"/>
  <c r="N16" i="8"/>
  <c r="C25" i="2"/>
  <c r="P28" i="2"/>
  <c r="P112" i="4"/>
  <c r="P114" i="4"/>
  <c r="H112" i="4"/>
  <c r="H114" i="4"/>
  <c r="P16" i="8"/>
  <c r="P19" i="7"/>
  <c r="P21" i="7"/>
  <c r="AA112" i="4"/>
  <c r="AA114" i="4"/>
  <c r="X16" i="8"/>
  <c r="X18" i="8"/>
  <c r="X19" i="7"/>
  <c r="X21" i="7"/>
  <c r="K112" i="4"/>
  <c r="K114" i="4"/>
  <c r="C112" i="4"/>
  <c r="C114" i="4"/>
  <c r="K16" i="8"/>
  <c r="C16" i="8"/>
  <c r="C18" i="8"/>
  <c r="W16" i="8"/>
  <c r="W18" i="8"/>
  <c r="E7" i="6"/>
  <c r="E8" i="6"/>
  <c r="E15" i="6"/>
  <c r="E89" i="4"/>
  <c r="L7" i="6"/>
  <c r="L8" i="6"/>
  <c r="R9" i="6"/>
  <c r="R14" i="6"/>
  <c r="C9" i="6"/>
  <c r="C14" i="6"/>
  <c r="K9" i="6"/>
  <c r="K14" i="6"/>
  <c r="K89" i="4"/>
  <c r="C89" i="4"/>
  <c r="C7" i="6"/>
  <c r="C8" i="6"/>
  <c r="I44" i="4"/>
  <c r="F9" i="6"/>
  <c r="F14" i="6"/>
  <c r="K15" i="6"/>
  <c r="N44" i="4"/>
  <c r="F7" i="6"/>
  <c r="F8" i="6"/>
  <c r="F89" i="4"/>
  <c r="AA89" i="4"/>
  <c r="O89" i="4"/>
  <c r="N89" i="4"/>
  <c r="J44" i="4"/>
  <c r="L44" i="4"/>
  <c r="P7" i="6"/>
  <c r="P8" i="6"/>
  <c r="P15" i="6"/>
  <c r="O7" i="6"/>
  <c r="O8" i="6"/>
  <c r="O15" i="6"/>
  <c r="K44" i="4"/>
  <c r="AA44" i="4"/>
  <c r="S15" i="6"/>
  <c r="B44" i="4"/>
  <c r="J89" i="4"/>
  <c r="Q89" i="4"/>
  <c r="O44" i="4"/>
  <c r="B7" i="6"/>
  <c r="B8" i="6"/>
  <c r="R15" i="6"/>
  <c r="H9" i="6"/>
  <c r="H14" i="6"/>
  <c r="G89" i="4"/>
  <c r="AC89" i="4"/>
  <c r="B121" i="4"/>
  <c r="B8" i="10"/>
  <c r="P44" i="4"/>
  <c r="AB89" i="4"/>
  <c r="X89" i="4"/>
  <c r="Z89" i="4"/>
  <c r="V89" i="4"/>
  <c r="AC116" i="4"/>
  <c r="AA116" i="4"/>
  <c r="D9" i="6"/>
  <c r="D14" i="6"/>
  <c r="D15" i="6"/>
  <c r="D89" i="4"/>
  <c r="S44" i="4"/>
  <c r="H7" i="6"/>
  <c r="H8" i="6"/>
  <c r="H15" i="6"/>
  <c r="H89" i="4"/>
  <c r="L9" i="6"/>
  <c r="L14" i="6"/>
  <c r="L15" i="6"/>
  <c r="J9" i="6"/>
  <c r="J14" i="6"/>
  <c r="J15" i="6"/>
  <c r="I89" i="4"/>
  <c r="I7" i="6"/>
  <c r="I8" i="6"/>
  <c r="I15" i="6"/>
  <c r="M21" i="7"/>
  <c r="B9" i="6"/>
  <c r="B14" i="6"/>
  <c r="B89" i="4"/>
  <c r="R21" i="7"/>
  <c r="F15" i="6"/>
  <c r="I116" i="4"/>
  <c r="C15" i="6"/>
  <c r="L89" i="4"/>
  <c r="G9" i="6"/>
  <c r="G14" i="6"/>
  <c r="G15" i="6"/>
  <c r="T89" i="4"/>
  <c r="T7" i="6"/>
  <c r="T8" i="6"/>
  <c r="B15" i="6"/>
  <c r="B16" i="6"/>
  <c r="C16" i="6"/>
  <c r="D16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9" i="6"/>
  <c r="T14" i="6"/>
  <c r="N18" i="8"/>
  <c r="G116" i="4"/>
  <c r="T15" i="6"/>
  <c r="T16" i="6"/>
  <c r="U16" i="6"/>
  <c r="V16" i="6"/>
  <c r="W16" i="6"/>
  <c r="X16" i="6"/>
  <c r="Y16" i="6"/>
  <c r="Z16" i="6"/>
  <c r="AA16" i="6"/>
  <c r="AB16" i="6"/>
  <c r="AC16" i="6"/>
  <c r="J18" i="8"/>
  <c r="J116" i="4"/>
  <c r="P18" i="8"/>
  <c r="P116" i="4"/>
  <c r="K116" i="4"/>
  <c r="K21" i="7"/>
  <c r="K18" i="8"/>
  <c r="B122" i="4"/>
  <c r="B9" i="10"/>
  <c r="B12" i="10"/>
  <c r="B13" i="10"/>
  <c r="B17" i="10"/>
  <c r="B19" i="10"/>
  <c r="B21" i="10"/>
  <c r="B116" i="4"/>
  <c r="AB19" i="7"/>
  <c r="AB21" i="7"/>
  <c r="AB112" i="4"/>
  <c r="AB116" i="4"/>
  <c r="AB28" i="2"/>
  <c r="D19" i="7"/>
  <c r="D21" i="7"/>
  <c r="F19" i="7"/>
  <c r="F21" i="7"/>
  <c r="H19" i="7"/>
  <c r="H21" i="7"/>
  <c r="L19" i="7"/>
  <c r="L21" i="7"/>
  <c r="Q19" i="7"/>
  <c r="Q21" i="7"/>
  <c r="S19" i="7"/>
  <c r="S21" i="7"/>
  <c r="T19" i="7"/>
  <c r="T21" i="7"/>
  <c r="B22" i="7"/>
  <c r="D16" i="8"/>
  <c r="D18" i="8"/>
  <c r="D28" i="2"/>
  <c r="D112" i="4"/>
  <c r="L28" i="2"/>
  <c r="L16" i="8"/>
  <c r="L18" i="8"/>
  <c r="L112" i="4"/>
  <c r="L25" i="2"/>
  <c r="V116" i="4"/>
  <c r="V114" i="4"/>
  <c r="AB16" i="8"/>
  <c r="AB18" i="8"/>
  <c r="H28" i="2"/>
  <c r="H25" i="2"/>
  <c r="H16" i="8"/>
  <c r="H18" i="8"/>
  <c r="F25" i="2"/>
  <c r="F112" i="4"/>
  <c r="F114" i="4"/>
  <c r="F28" i="2"/>
  <c r="S28" i="2"/>
  <c r="S25" i="2"/>
  <c r="B25" i="2"/>
  <c r="D25" i="2"/>
  <c r="T25" i="2"/>
  <c r="W25" i="2"/>
  <c r="AA25" i="2"/>
  <c r="B26" i="2"/>
  <c r="B31" i="10"/>
  <c r="S112" i="4"/>
  <c r="S114" i="4"/>
  <c r="S16" i="8"/>
  <c r="S18" i="8"/>
  <c r="O114" i="4"/>
  <c r="O116" i="4"/>
  <c r="Z114" i="4"/>
  <c r="Z116" i="4"/>
  <c r="Y114" i="4"/>
  <c r="Y116" i="4"/>
  <c r="E114" i="4"/>
  <c r="E116" i="4"/>
  <c r="T28" i="2"/>
  <c r="T16" i="8"/>
  <c r="T18" i="8"/>
  <c r="T112" i="4"/>
  <c r="T114" i="4"/>
  <c r="AA16" i="8"/>
  <c r="AA18" i="8"/>
  <c r="W112" i="4"/>
  <c r="O28" i="2"/>
  <c r="M16" i="8"/>
  <c r="M18" i="8"/>
  <c r="U16" i="8"/>
  <c r="U18" i="8"/>
  <c r="Y16" i="8"/>
  <c r="Y18" i="8"/>
  <c r="B16" i="8"/>
  <c r="B18" i="8"/>
  <c r="B19" i="8"/>
  <c r="M112" i="4"/>
  <c r="E28" i="2"/>
  <c r="Q28" i="2"/>
  <c r="W28" i="2"/>
  <c r="X28" i="2"/>
  <c r="B29" i="2"/>
  <c r="B34" i="10"/>
  <c r="X114" i="4"/>
  <c r="X116" i="4"/>
  <c r="N114" i="4"/>
  <c r="N116" i="4"/>
  <c r="AB114" i="4"/>
  <c r="H116" i="4"/>
  <c r="U116" i="4"/>
  <c r="Q116" i="4"/>
  <c r="T116" i="4"/>
  <c r="C116" i="4"/>
  <c r="S116" i="4"/>
  <c r="F116" i="4"/>
  <c r="D114" i="4"/>
  <c r="D116" i="4"/>
  <c r="L116" i="4"/>
  <c r="M116" i="4"/>
  <c r="W116" i="4"/>
  <c r="B117" i="4"/>
  <c r="B33" i="10"/>
  <c r="L114" i="4"/>
  <c r="M114" i="4"/>
  <c r="W114" i="4"/>
  <c r="B115" i="4"/>
  <c r="B32" i="10"/>
  <c r="B36" i="10"/>
  <c r="B37" i="10"/>
  <c r="B41" i="10"/>
  <c r="B43" i="10"/>
  <c r="B45" i="10"/>
</calcChain>
</file>

<file path=xl/comments1.xml><?xml version="1.0" encoding="utf-8"?>
<comments xmlns="http://schemas.openxmlformats.org/spreadsheetml/2006/main">
  <authors>
    <author>Sirli Jurjev</author>
  </authors>
  <commentList>
    <comment ref="A13" authorId="0" shapeId="0">
      <text>
        <r>
          <rPr>
            <b/>
            <sz val="9"/>
            <color indexed="81"/>
            <rFont val="Segoe UI"/>
            <charset val="1"/>
          </rPr>
          <t>Sirli Jurjev:</t>
        </r>
        <r>
          <rPr>
            <sz val="9"/>
            <color indexed="81"/>
            <rFont val="Segoe UI"/>
            <charset val="1"/>
          </rPr>
          <t xml:space="preserve">
kajastatakse juhul kui põhivara amortiseerub ennem vaadeldava perioodi lõppu
</t>
        </r>
      </text>
    </comment>
    <comment ref="A14" authorId="0" shapeId="0">
      <text>
        <r>
          <rPr>
            <b/>
            <sz val="9"/>
            <color indexed="81"/>
            <rFont val="Segoe UI"/>
            <charset val="1"/>
          </rPr>
          <t>Sirli Jurjev:</t>
        </r>
        <r>
          <rPr>
            <sz val="9"/>
            <color indexed="81"/>
            <rFont val="Segoe UI"/>
            <charset val="1"/>
          </rPr>
          <t xml:space="preserve">
kajastatakse perioodi viimasel aastal negatiivse märgiga
</t>
        </r>
      </text>
    </comment>
    <comment ref="A22" authorId="0" shapeId="0">
      <text>
        <r>
          <rPr>
            <b/>
            <sz val="9"/>
            <color indexed="81"/>
            <rFont val="Segoe UI"/>
            <family val="2"/>
            <charset val="186"/>
          </rPr>
          <t>Sirli Jurjev:</t>
        </r>
        <r>
          <rPr>
            <sz val="9"/>
            <color indexed="81"/>
            <rFont val="Segoe UI"/>
            <family val="2"/>
            <charset val="186"/>
          </rPr>
          <t xml:space="preserve">
arvestatakse vaid juhul kui on vajalik eraldi toetuste arvestus ning prognoosid on tehtud nominaalhindades.</t>
        </r>
      </text>
    </comment>
    <comment ref="A23" authorId="0" shapeId="0">
      <text>
        <r>
          <rPr>
            <b/>
            <sz val="9"/>
            <color indexed="81"/>
            <rFont val="Segoe UI"/>
            <family val="2"/>
            <charset val="186"/>
          </rPr>
          <t>Sirli Jurjev:</t>
        </r>
        <r>
          <rPr>
            <sz val="9"/>
            <color indexed="81"/>
            <rFont val="Segoe UI"/>
            <family val="2"/>
            <charset val="186"/>
          </rPr>
          <t xml:space="preserve">
võtta aluseks tegeliku perioodi diskontomärad makro lehelt. Järgnevates tabelitest tuleb selle tabeli alusel nominaalsed diskontomäärad.</t>
        </r>
      </text>
    </comment>
    <comment ref="A32" authorId="0" shapeId="0">
      <text>
        <r>
          <rPr>
            <b/>
            <sz val="9"/>
            <color indexed="81"/>
            <rFont val="Segoe UI"/>
            <family val="2"/>
            <charset val="186"/>
          </rPr>
          <t>Sirli Jurjev:</t>
        </r>
        <r>
          <rPr>
            <sz val="9"/>
            <color indexed="81"/>
            <rFont val="Segoe UI"/>
            <family val="2"/>
            <charset val="186"/>
          </rPr>
          <t xml:space="preserve">
arvestatakse vaid juhul kui on vajalik eraldi toetuste arvestus ning prognoosid on tehtud reaalhindades.</t>
        </r>
      </text>
    </comment>
  </commentList>
</comments>
</file>

<file path=xl/comments2.xml><?xml version="1.0" encoding="utf-8"?>
<comments xmlns="http://schemas.openxmlformats.org/spreadsheetml/2006/main">
  <authors>
    <author>Sirli Jurjev</author>
  </authors>
  <commentList>
    <comment ref="A111" authorId="0" shapeId="0">
      <text>
        <r>
          <rPr>
            <b/>
            <sz val="9"/>
            <color indexed="81"/>
            <rFont val="Segoe UI"/>
            <family val="2"/>
            <charset val="186"/>
          </rPr>
          <t>Sirli Jurjev:</t>
        </r>
        <r>
          <rPr>
            <sz val="9"/>
            <color indexed="81"/>
            <rFont val="Segoe UI"/>
            <family val="2"/>
            <charset val="186"/>
          </rPr>
          <t xml:space="preserve">
arvestatakse vaid juhul kui on vajalik eraldi toetuste arvestus ning prognoosid on tehtud nominaalhindades.</t>
        </r>
      </text>
    </comment>
    <comment ref="A112" authorId="0" shapeId="0">
      <text>
        <r>
          <rPr>
            <b/>
            <sz val="9"/>
            <color indexed="81"/>
            <rFont val="Segoe UI"/>
            <family val="2"/>
            <charset val="186"/>
          </rPr>
          <t>Sirli Jurjev:</t>
        </r>
        <r>
          <rPr>
            <sz val="9"/>
            <color indexed="81"/>
            <rFont val="Segoe UI"/>
            <family val="2"/>
            <charset val="186"/>
          </rPr>
          <t xml:space="preserve">
näitajad tulevad tabel 1</t>
        </r>
      </text>
    </comment>
    <comment ref="A120" authorId="0" shapeId="0">
      <text>
        <r>
          <rPr>
            <b/>
            <sz val="9"/>
            <color indexed="81"/>
            <rFont val="Segoe UI"/>
            <family val="2"/>
            <charset val="186"/>
          </rPr>
          <t>Sirli Jurjev:</t>
        </r>
        <r>
          <rPr>
            <sz val="9"/>
            <color indexed="81"/>
            <rFont val="Segoe UI"/>
            <family val="2"/>
            <charset val="186"/>
          </rPr>
          <t xml:space="preserve">
arvestatakse vaid juhul kui on vajalik eraldi toetuste arvestus ning prognoosid on tehtud reaalhindades.</t>
        </r>
      </text>
    </comment>
  </commentList>
</comments>
</file>

<file path=xl/comments3.xml><?xml version="1.0" encoding="utf-8"?>
<comments xmlns="http://schemas.openxmlformats.org/spreadsheetml/2006/main">
  <authors>
    <author>Sirli Jurjev</author>
  </authors>
  <commentList>
    <comment ref="A13" authorId="0" shapeId="0">
      <text>
        <r>
          <rPr>
            <b/>
            <sz val="9"/>
            <color indexed="81"/>
            <rFont val="Segoe UI"/>
            <family val="2"/>
            <charset val="186"/>
          </rPr>
          <t>Sirli Jurjev:</t>
        </r>
        <r>
          <rPr>
            <sz val="9"/>
            <color indexed="81"/>
            <rFont val="Segoe UI"/>
            <family val="2"/>
            <charset val="186"/>
          </rPr>
          <t xml:space="preserve">
vajadusel muutke valemis % arvu.</t>
        </r>
      </text>
    </comment>
    <comment ref="A16" authorId="0" shapeId="0">
      <text>
        <r>
          <rPr>
            <b/>
            <sz val="9"/>
            <color indexed="81"/>
            <rFont val="Segoe UI"/>
            <family val="2"/>
            <charset val="186"/>
          </rPr>
          <t>Sirli Jurjev:</t>
        </r>
        <r>
          <rPr>
            <sz val="9"/>
            <color indexed="81"/>
            <rFont val="Segoe UI"/>
            <family val="2"/>
            <charset val="186"/>
          </rPr>
          <t xml:space="preserve">
näitajad tulevad tabel 1</t>
        </r>
      </text>
    </comment>
  </commentList>
</comments>
</file>

<file path=xl/comments4.xml><?xml version="1.0" encoding="utf-8"?>
<comments xmlns="http://schemas.openxmlformats.org/spreadsheetml/2006/main">
  <authors>
    <author>Sirli Jurjev</author>
  </authors>
  <commentList>
    <comment ref="A16" authorId="0" shapeId="0">
      <text>
        <r>
          <rPr>
            <b/>
            <sz val="9"/>
            <color indexed="81"/>
            <rFont val="Segoe UI"/>
            <family val="2"/>
            <charset val="186"/>
          </rPr>
          <t>Sirli Jurjev:</t>
        </r>
        <r>
          <rPr>
            <sz val="9"/>
            <color indexed="81"/>
            <rFont val="Segoe UI"/>
            <family val="2"/>
            <charset val="186"/>
          </rPr>
          <t xml:space="preserve">
vajadusel muuta valemis %</t>
        </r>
      </text>
    </comment>
    <comment ref="A19" authorId="0" shapeId="0">
      <text>
        <r>
          <rPr>
            <b/>
            <sz val="9"/>
            <color indexed="81"/>
            <rFont val="Segoe UI"/>
            <family val="2"/>
            <charset val="186"/>
          </rPr>
          <t>Sirli Jurjev:</t>
        </r>
        <r>
          <rPr>
            <sz val="9"/>
            <color indexed="81"/>
            <rFont val="Segoe UI"/>
            <family val="2"/>
            <charset val="186"/>
          </rPr>
          <t xml:space="preserve">
näitajad tulevad tabel 1</t>
        </r>
      </text>
    </comment>
  </commentList>
</comments>
</file>

<file path=xl/comments5.xml><?xml version="1.0" encoding="utf-8"?>
<comments xmlns="http://schemas.openxmlformats.org/spreadsheetml/2006/main">
  <authors>
    <author>Sirli Jurjev</author>
  </authors>
  <commentList>
    <comment ref="A10" authorId="0" shapeId="0">
      <text>
        <r>
          <rPr>
            <b/>
            <sz val="9"/>
            <color indexed="81"/>
            <rFont val="Segoe UI"/>
            <charset val="1"/>
          </rPr>
          <t>Sirli Jurjev:</t>
        </r>
        <r>
          <rPr>
            <sz val="9"/>
            <color indexed="81"/>
            <rFont val="Segoe UI"/>
            <charset val="1"/>
          </rPr>
          <t xml:space="preserve">
kajastatakse juhul kui põhivara amortiseerub ennem vaadeldava perioodi lõppu
</t>
        </r>
      </text>
    </comment>
    <comment ref="A34" authorId="0" shapeId="0">
      <text>
        <r>
          <rPr>
            <b/>
            <sz val="9"/>
            <color indexed="81"/>
            <rFont val="Segoe UI"/>
            <charset val="1"/>
          </rPr>
          <t>Sirli Jurjev:</t>
        </r>
        <r>
          <rPr>
            <sz val="9"/>
            <color indexed="81"/>
            <rFont val="Segoe UI"/>
            <charset val="1"/>
          </rPr>
          <t xml:space="preserve">
kajastatakse juhul kui põhivara amortiseerub ennem vaadeldava perioodi lõppu
</t>
        </r>
      </text>
    </comment>
  </commentList>
</comments>
</file>

<file path=xl/sharedStrings.xml><?xml version="1.0" encoding="utf-8"?>
<sst xmlns="http://schemas.openxmlformats.org/spreadsheetml/2006/main" count="335" uniqueCount="173">
  <si>
    <t>Olulisemad majandusnäitajad</t>
  </si>
  <si>
    <t>tegelik</t>
  </si>
  <si>
    <t>prognoos</t>
  </si>
  <si>
    <t>SKP jooksevhindades (mln €)</t>
  </si>
  <si>
    <t>SKP püsivhindades (mln €)</t>
  </si>
  <si>
    <t>SKP reaalkasv</t>
  </si>
  <si>
    <t>SKP nominaalkasv</t>
  </si>
  <si>
    <t>Tarbijahinnaindeks</t>
  </si>
  <si>
    <t>Hõive (tuh inimest)</t>
  </si>
  <si>
    <t>hõivekasv</t>
  </si>
  <si>
    <t>Tööpuudus</t>
  </si>
  <si>
    <t>Tööviljakuse kasv</t>
  </si>
  <si>
    <t>Keskmine kuupalk (€)</t>
  </si>
  <si>
    <t>palgakasv</t>
  </si>
  <si>
    <t>Sotsiaalmaks (mln EUR)</t>
  </si>
  <si>
    <t>Allikad:</t>
  </si>
  <si>
    <t>Rahandusministeerium</t>
  </si>
  <si>
    <t>Makromajanduse näitajad 2000-2050</t>
  </si>
  <si>
    <t>Reaalne diskontomäär</t>
  </si>
  <si>
    <t>Nominaalne diskontomäär</t>
  </si>
  <si>
    <t>Täisstsenaarium</t>
  </si>
  <si>
    <t>diskonteerimise periood</t>
  </si>
  <si>
    <t>Diskonteeritud jääkväärtus</t>
  </si>
  <si>
    <t>Immateriaalne põhivara</t>
  </si>
  <si>
    <t>Maa</t>
  </si>
  <si>
    <t>Ehitised</t>
  </si>
  <si>
    <t>Masinad ja seadmed</t>
  </si>
  <si>
    <t>Muu inventar, tööriistad ja sisseseade</t>
  </si>
  <si>
    <t>Ettevalmistustööd ja projektijuhtimine</t>
  </si>
  <si>
    <t xml:space="preserve">Põhivara investeeringud </t>
  </si>
  <si>
    <t>Diskonteeritud põhivara investeeringud</t>
  </si>
  <si>
    <t>Uuendus/asenduskulud</t>
  </si>
  <si>
    <t>Jääkväärtus</t>
  </si>
  <si>
    <t>Kogu projektiga seotud eelarve</t>
  </si>
  <si>
    <t>Diskonteerimine reaalse diskontomäära osas</t>
  </si>
  <si>
    <t>Diskonteerimine nominaalse diskontomäärapuhul</t>
  </si>
  <si>
    <t>Kogukulud</t>
  </si>
  <si>
    <t>Abikõlblikud kulud</t>
  </si>
  <si>
    <t>Mitteabikõlblikud kulud</t>
  </si>
  <si>
    <t>sh käibemaks</t>
  </si>
  <si>
    <t>Projekti ettevalmistamisega seotud tööd</t>
  </si>
  <si>
    <t>Kinnisasja omandamine</t>
  </si>
  <si>
    <t xml:space="preserve">Ehitusprojekti koostamine </t>
  </si>
  <si>
    <t>Ehitustööd</t>
  </si>
  <si>
    <t xml:space="preserve">Projektijuhtimine ja ehituse omanikujärelevalve </t>
  </si>
  <si>
    <t>Toetuse kasutamisest teavitamine</t>
  </si>
  <si>
    <t>Muud projekti elluviimisega seotud tööd</t>
  </si>
  <si>
    <t>KOKKU</t>
  </si>
  <si>
    <t xml:space="preserve">Tegevus/Aasta </t>
  </si>
  <si>
    <t>Kokku</t>
  </si>
  <si>
    <t>Ehitusprojekti koostamine</t>
  </si>
  <si>
    <t>Projektijuhtimine ja ehituse omanikujärelevalve</t>
  </si>
  <si>
    <t>Kulud kokku</t>
  </si>
  <si>
    <t>Nullstsenaarium</t>
  </si>
  <si>
    <t>TEGEVUSTULUD</t>
  </si>
  <si>
    <t>Tervishoiuteenuste müük haigekassale</t>
  </si>
  <si>
    <t>Tervishoiuteenuste müük asutustele ja eraisikutele</t>
  </si>
  <si>
    <t>Sihtfinantseerimine</t>
  </si>
  <si>
    <t>Põhivara müük</t>
  </si>
  <si>
    <t>Muud tegevustulud</t>
  </si>
  <si>
    <t>TEGEVUSKULUD</t>
  </si>
  <si>
    <t>Ostetud kaubad ja materjal</t>
  </si>
  <si>
    <t>Ravimid</t>
  </si>
  <si>
    <t>Meditsiinilised kaubad ja materjal</t>
  </si>
  <si>
    <t>Mittemeditsiinilised kaubad ja materjal</t>
  </si>
  <si>
    <t>Ostetud tööd ja teenused</t>
  </si>
  <si>
    <t>Ostetud tervishoiuteenused</t>
  </si>
  <si>
    <t>Muud ostetud tööd ja teenused</t>
  </si>
  <si>
    <t>Kinnistute, hoonete ja ruumide ülalpidamise kulud</t>
  </si>
  <si>
    <t>Kinnistute, hoonete ja ruumide remondikulud</t>
  </si>
  <si>
    <t>Põhivara ja kuluinventari remont ja hooldus</t>
  </si>
  <si>
    <t>Toitlustamine ja toiduained</t>
  </si>
  <si>
    <t>Pesupesemine</t>
  </si>
  <si>
    <t>lnfotehnoloogiakulud</t>
  </si>
  <si>
    <t>Töötajatega seotud kulud (sh töölähetused, koolitus, kindlustus jms)</t>
  </si>
  <si>
    <t>Bürootarbed, posti ja sidekulud</t>
  </si>
  <si>
    <t>Transport ja sõidukite ülalpidamise kulud</t>
  </si>
  <si>
    <t>Muud majandamiskulud</t>
  </si>
  <si>
    <t>Töötajate arv</t>
  </si>
  <si>
    <t>Töötasu</t>
  </si>
  <si>
    <t>Sotsiaalmaksud</t>
  </si>
  <si>
    <t>Käibemaksukulu</t>
  </si>
  <si>
    <t>Muud kulud</t>
  </si>
  <si>
    <t>Tervishoiuteenuste müük KOVile/riigile</t>
  </si>
  <si>
    <t>Kogu investeeringud</t>
  </si>
  <si>
    <t>Realiseerimise netokäive</t>
  </si>
  <si>
    <t>Muud äritulud</t>
  </si>
  <si>
    <t>Tegevustulud kokku</t>
  </si>
  <si>
    <t>Kaubad, toore, materjal ja teenused</t>
  </si>
  <si>
    <t>Mitmesugused tegevuskulud</t>
  </si>
  <si>
    <t>Personalikulud</t>
  </si>
  <si>
    <t>Muud tegevuskulud</t>
  </si>
  <si>
    <t xml:space="preserve">Tegevuskulud kokku </t>
  </si>
  <si>
    <t xml:space="preserve">Ärikasum enne kulumit </t>
  </si>
  <si>
    <t>Juurdekasvuline stsenaarium</t>
  </si>
  <si>
    <t>Tegevustulud ja -kulud</t>
  </si>
  <si>
    <t>Koguinvesteering</t>
  </si>
  <si>
    <t xml:space="preserve"> Finantseerimisallikad </t>
  </si>
  <si>
    <t>Kohaliku omavalitsuse toetused</t>
  </si>
  <si>
    <t>Riiklikud toetused</t>
  </si>
  <si>
    <t>Struktuurifondide toetus</t>
  </si>
  <si>
    <t>Laenud</t>
  </si>
  <si>
    <t>Erakapital</t>
  </si>
  <si>
    <t>Teised finantsressursid</t>
  </si>
  <si>
    <t>Finantsressursid kokku</t>
  </si>
  <si>
    <t>Projekti jätkusuutlikus</t>
  </si>
  <si>
    <t>Sissetulekud kokku</t>
  </si>
  <si>
    <t>Intressid</t>
  </si>
  <si>
    <t>Laenu põhiosa tagasimakse</t>
  </si>
  <si>
    <t>Tegevuskulud kokku</t>
  </si>
  <si>
    <t>Väljaminekud kokku</t>
  </si>
  <si>
    <t>Rahavood kokku</t>
  </si>
  <si>
    <t>Kumulatiivne kogu rahavoog</t>
  </si>
  <si>
    <t>Diskonteeritud neto rahavoog</t>
  </si>
  <si>
    <t>Sisend tuleb siia automaatselt Tabelitest 1, 2 ja 3, täita on vaja värvimata taustaga read</t>
  </si>
  <si>
    <t xml:space="preserve">Investeeringu tasuvuse määr </t>
  </si>
  <si>
    <t>Kogu kulutused</t>
  </si>
  <si>
    <t xml:space="preserve">Neto rahavoog </t>
  </si>
  <si>
    <t>Investeeringu rahaline nüüdispuhasväärtus (FNPV/C) nominaalse diskontomäära alusel</t>
  </si>
  <si>
    <t>Investeeringu rahaline nüüdispuhasväärtus (FNPV/C)</t>
  </si>
  <si>
    <t xml:space="preserve">Omakapitali tasuvuse määr </t>
  </si>
  <si>
    <t>Kokku toetused</t>
  </si>
  <si>
    <t>Kapitali rahaline tasuvuse määr (FRR/K)</t>
  </si>
  <si>
    <t>Kapitali rahaline nüüdispuhasväärtus (FNPV/K)</t>
  </si>
  <si>
    <t>Neto rahavoog</t>
  </si>
  <si>
    <t>Toetuste arvestus I</t>
  </si>
  <si>
    <t>Toetuste arvestus II</t>
  </si>
  <si>
    <t>Tuluteenivate projektide toetuste arvestamise alused</t>
  </si>
  <si>
    <t>Tuluteenivad tulud</t>
  </si>
  <si>
    <t>Kulud, mis on seotud tuluteenivate tuludega</t>
  </si>
  <si>
    <t>Diskonteeritud tulude väärtus</t>
  </si>
  <si>
    <t>Diskonteeritud kulude väärtus</t>
  </si>
  <si>
    <t>Diskonteeritud kulud kokku</t>
  </si>
  <si>
    <t>Diskonteeritud tulud kokku</t>
  </si>
  <si>
    <t>Diskonteeritud põhivara asenduskulud</t>
  </si>
  <si>
    <t>Põhivara asenduskulud</t>
  </si>
  <si>
    <t>Diskonteeritud põhivara asenduskulud kokku</t>
  </si>
  <si>
    <t>Toetuse määr, %</t>
  </si>
  <si>
    <t>Toetuse suurus</t>
  </si>
  <si>
    <t>Investeeringu jääkväärtus vaatlusperioodi lõpuks</t>
  </si>
  <si>
    <t>Finantseerimise puudujääk (investeeringu kogukulude diskonteeritud väärtus – puhastulu diskonteeritud väärtus)</t>
  </si>
  <si>
    <t>Diskonteeritud väärtus (puhas nüüdisväärtus, NPV), eurot</t>
  </si>
  <si>
    <t>Reaalhindade alusel</t>
  </si>
  <si>
    <t>Diskonteeritud põhivara investeeringud kokku</t>
  </si>
  <si>
    <t xml:space="preserve">Diskonteeritud põhivara investeeringud kokku </t>
  </si>
  <si>
    <t>Investeeringuga seotud puhastulu</t>
  </si>
  <si>
    <t>Projekti finantseerimise puudujäägi määr (% investeeringu kogukulude diskonteeritud väärtusest)</t>
  </si>
  <si>
    <t>Toetuse määramise aluseks olevate abikõlblike kulude summa (abikõlblikud kulud x finantseerimise puudujäägi määr)</t>
  </si>
  <si>
    <t>Toetuse määra arvestused</t>
  </si>
  <si>
    <t>euro või %</t>
  </si>
  <si>
    <t>Nominaalhindade alusel</t>
  </si>
  <si>
    <t>Põhivara investeeringud</t>
  </si>
  <si>
    <t>Projektiga seotud käibemaks</t>
  </si>
  <si>
    <t>Teenuste müük haigekassale</t>
  </si>
  <si>
    <t>Teenuste müük KOVile/riigile</t>
  </si>
  <si>
    <t>Teenuste müük asutustele ja eraisikutele</t>
  </si>
  <si>
    <t>Toetuse suurus, eurot (toetuse määramise aluseks olevate abikõlblike kulude summa x toetuse määr)</t>
  </si>
  <si>
    <t>Üks variant tuleb FNPV/C arvestamisel ära kustutada, kui arvestatud on reaalhindades siis jääb I variant, kui nominaalhindades jääb rohelisel taustal tehtud arvestused</t>
  </si>
  <si>
    <t>Investeeringu rahaline tasuvuse määr (FRR/C)</t>
  </si>
  <si>
    <t>Üks variant tuleb FNPV/K arvestamisel ära kustutada, kui arvestatud on reaalhindades siis jääb I variant, kui nominaalhindades jääb rohelisel taustal tehtud arvestused</t>
  </si>
  <si>
    <t>Ehitisse paigaldatavate seadmete hankimine ja paigaldamine</t>
  </si>
  <si>
    <t>Tuluteenivad kulud</t>
  </si>
  <si>
    <t>Suvi 2015</t>
  </si>
  <si>
    <t>üleminek</t>
  </si>
  <si>
    <t>Ageing Report 2015</t>
  </si>
  <si>
    <t>Kuni 2019. aastani RM suvine majandusprognoos 2015 (valminud 16.09.2015)</t>
  </si>
  <si>
    <t>Alates aastast 2041 on kasutatud Euroopa Liidu majanduspoliitika komitee (Economic Policy Committee) poolt kokku lepitud, kogu ELi kohta ühtsetel alustel loodud eeldusi eelarvepoliitika pikaajalise jätkusuutlikkuse hindamiseks.</t>
  </si>
  <si>
    <t>Periood 2020-2040 toimub tasemete üleminek RM prognoosilt Ageing Report 2015 projektsioonidele.</t>
  </si>
  <si>
    <t>European Commission. The 2015 Ageing Report: Underlying Assumptions and Projection Methodologies.</t>
  </si>
  <si>
    <t>http://ec.europa.eu/economy_finance/publications/european_economy/2014/pdf/ee8_en.pdf</t>
  </si>
  <si>
    <t>(tabeli andmed on võetud internetist: http://www.fin.ee/majandusprognoosid)</t>
  </si>
  <si>
    <t>kinnitatud "Ühtekuuluvuspoliitika fondide rakenduskava 2014-2020" prioriteetse suuna 2 "Sotsiaalse kaasatuse suurendamine" Euroopa Regionaalarengu Fondist rahastatavate meetmete projektide finantsanalüüsi koostamise juhendi lisa</t>
  </si>
  <si>
    <t>Sotsiaalkaitseministri ning tervise- ja tööministri 22. jaanuari 2016. a käskkirjaga nr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</si>
</sst>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0.0%"/>
    <numFmt numFmtId="165" formatCode="#,##0.0"/>
    <numFmt numFmtId="166" formatCode="#,##0.0000"/>
    <numFmt numFmtId="167" formatCode="_-* #,##0.00\ [$€-1]_-;\-* #,##0.00\ [$€-1]_-;_-* &quot;-&quot;??\ [$€-1]_-"/>
    <numFmt numFmtId="168" formatCode="#,##0.00_ ;[Red]\-#,##0.00\ "/>
  </numFmts>
  <fonts count="49">
    <font>
      <sz val="11"/>
      <color theme="1"/>
      <name val="Calibri"/>
      <family val="2"/>
      <charset val="186"/>
      <scheme val="minor"/>
    </font>
    <font>
      <sz val="10"/>
      <name val="Garamond"/>
      <family val="1"/>
    </font>
    <font>
      <i/>
      <sz val="10"/>
      <name val="Garamond"/>
      <family val="1"/>
    </font>
    <font>
      <u/>
      <sz val="10"/>
      <color indexed="12"/>
      <name val="Arial"/>
      <family val="2"/>
      <charset val="186"/>
    </font>
    <font>
      <b/>
      <u/>
      <sz val="10"/>
      <name val="Garamond"/>
      <family val="1"/>
    </font>
    <font>
      <sz val="10"/>
      <name val="Arial"/>
      <family val="2"/>
      <charset val="186"/>
    </font>
    <font>
      <sz val="11"/>
      <color indexed="8"/>
      <name val="Calibri"/>
      <family val="2"/>
      <charset val="186"/>
    </font>
    <font>
      <b/>
      <sz val="10"/>
      <name val="Arial"/>
      <family val="2"/>
      <charset val="186"/>
    </font>
    <font>
      <b/>
      <sz val="18"/>
      <color indexed="56"/>
      <name val="Cambria"/>
      <family val="2"/>
      <charset val="186"/>
    </font>
    <font>
      <b/>
      <sz val="15"/>
      <color indexed="56"/>
      <name val="Calibri"/>
      <family val="2"/>
      <charset val="186"/>
    </font>
    <font>
      <b/>
      <sz val="13"/>
      <color indexed="56"/>
      <name val="Calibri"/>
      <family val="2"/>
      <charset val="186"/>
    </font>
    <font>
      <b/>
      <sz val="11"/>
      <color indexed="56"/>
      <name val="Calibri"/>
      <family val="2"/>
      <charset val="186"/>
    </font>
    <font>
      <sz val="11"/>
      <color indexed="17"/>
      <name val="Calibri"/>
      <family val="2"/>
      <charset val="186"/>
    </font>
    <font>
      <sz val="11"/>
      <color indexed="20"/>
      <name val="Calibri"/>
      <family val="2"/>
      <charset val="186"/>
    </font>
    <font>
      <sz val="11"/>
      <color indexed="60"/>
      <name val="Calibri"/>
      <family val="2"/>
      <charset val="186"/>
    </font>
    <font>
      <sz val="11"/>
      <color indexed="62"/>
      <name val="Calibri"/>
      <family val="2"/>
      <charset val="186"/>
    </font>
    <font>
      <b/>
      <sz val="11"/>
      <color indexed="63"/>
      <name val="Calibri"/>
      <family val="2"/>
      <charset val="186"/>
    </font>
    <font>
      <b/>
      <sz val="11"/>
      <color indexed="52"/>
      <name val="Calibri"/>
      <family val="2"/>
      <charset val="186"/>
    </font>
    <font>
      <sz val="11"/>
      <color indexed="52"/>
      <name val="Calibri"/>
      <family val="2"/>
      <charset val="186"/>
    </font>
    <font>
      <b/>
      <sz val="11"/>
      <color indexed="9"/>
      <name val="Calibri"/>
      <family val="2"/>
      <charset val="186"/>
    </font>
    <font>
      <sz val="11"/>
      <color indexed="10"/>
      <name val="Calibri"/>
      <family val="2"/>
      <charset val="186"/>
    </font>
    <font>
      <i/>
      <sz val="11"/>
      <color indexed="23"/>
      <name val="Calibri"/>
      <family val="2"/>
      <charset val="186"/>
    </font>
    <font>
      <b/>
      <sz val="11"/>
      <color indexed="8"/>
      <name val="Calibri"/>
      <family val="2"/>
      <charset val="186"/>
    </font>
    <font>
      <sz val="11"/>
      <color indexed="9"/>
      <name val="Calibri"/>
      <family val="2"/>
      <charset val="186"/>
    </font>
    <font>
      <sz val="10"/>
      <name val="Arial"/>
      <family val="2"/>
    </font>
    <font>
      <sz val="10"/>
      <color indexed="10"/>
      <name val="Arial"/>
      <family val="2"/>
    </font>
    <font>
      <sz val="8"/>
      <name val="Arial"/>
      <family val="2"/>
      <charset val="186"/>
    </font>
    <font>
      <b/>
      <sz val="14"/>
      <name val="Arial"/>
      <family val="2"/>
      <charset val="186"/>
    </font>
    <font>
      <b/>
      <i/>
      <sz val="10"/>
      <name val="Arial"/>
      <family val="2"/>
      <charset val="186"/>
    </font>
    <font>
      <sz val="10"/>
      <color indexed="10"/>
      <name val="Arial"/>
      <family val="2"/>
      <charset val="186"/>
    </font>
    <font>
      <u/>
      <sz val="10"/>
      <color indexed="12"/>
      <name val="Arial"/>
      <family val="2"/>
    </font>
    <font>
      <b/>
      <i/>
      <sz val="10"/>
      <color indexed="10"/>
      <name val="Arial"/>
      <family val="2"/>
      <charset val="186"/>
    </font>
    <font>
      <sz val="10"/>
      <name val="Times New Roman"/>
      <family val="1"/>
      <charset val="186"/>
    </font>
    <font>
      <sz val="10"/>
      <name val="MS Sans Serif"/>
      <family val="2"/>
      <charset val="186"/>
    </font>
    <font>
      <sz val="9"/>
      <color indexed="81"/>
      <name val="Segoe UI"/>
      <charset val="1"/>
    </font>
    <font>
      <b/>
      <sz val="9"/>
      <color indexed="81"/>
      <name val="Segoe UI"/>
      <charset val="1"/>
    </font>
    <font>
      <sz val="9"/>
      <color indexed="81"/>
      <name val="Segoe UI"/>
      <family val="2"/>
      <charset val="186"/>
    </font>
    <font>
      <b/>
      <sz val="9"/>
      <color indexed="81"/>
      <name val="Segoe UI"/>
      <family val="2"/>
      <charset val="186"/>
    </font>
    <font>
      <b/>
      <sz val="12"/>
      <name val="Arial"/>
      <family val="2"/>
      <charset val="186"/>
    </font>
    <font>
      <sz val="10"/>
      <name val="Calibri"/>
      <family val="2"/>
    </font>
    <font>
      <sz val="11"/>
      <color theme="1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0"/>
      <color theme="1"/>
      <name val="Garamond"/>
      <family val="1"/>
      <charset val="186"/>
    </font>
    <font>
      <b/>
      <sz val="10"/>
      <color theme="1"/>
      <name val="Garamond"/>
      <family val="1"/>
      <charset val="186"/>
    </font>
    <font>
      <b/>
      <sz val="11"/>
      <color rgb="FFFF0000"/>
      <name val="Calibri"/>
      <family val="2"/>
      <charset val="186"/>
      <scheme val="minor"/>
    </font>
    <font>
      <sz val="11"/>
      <color theme="1"/>
      <name val="Arial"/>
      <family val="2"/>
      <charset val="186"/>
    </font>
    <font>
      <sz val="11"/>
      <name val="Calibri"/>
      <family val="2"/>
      <charset val="186"/>
      <scheme val="minor"/>
    </font>
    <font>
      <sz val="11"/>
      <color rgb="FF000000"/>
      <name val="ArialMT"/>
    </font>
  </fonts>
  <fills count="5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  <bgColor indexed="62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30"/>
        <bgColor indexed="30"/>
      </patternFill>
    </fill>
    <fill>
      <patternFill patternType="solid">
        <fgColor indexed="10"/>
        <bgColor indexed="10"/>
      </patternFill>
    </fill>
    <fill>
      <patternFill patternType="solid">
        <fgColor indexed="45"/>
        <bgColor indexed="45"/>
      </patternFill>
    </fill>
    <fill>
      <patternFill patternType="solid">
        <fgColor indexed="29"/>
        <bgColor indexed="29"/>
      </patternFill>
    </fill>
    <fill>
      <patternFill patternType="solid">
        <fgColor indexed="57"/>
        <bgColor indexed="57"/>
      </patternFill>
    </fill>
    <fill>
      <patternFill patternType="solid">
        <fgColor indexed="42"/>
        <bgColor indexed="42"/>
      </patternFill>
    </fill>
    <fill>
      <patternFill patternType="solid">
        <fgColor indexed="11"/>
        <bgColor indexed="11"/>
      </patternFill>
    </fill>
    <fill>
      <patternFill patternType="solid">
        <fgColor indexed="36"/>
        <bgColor indexed="36"/>
      </patternFill>
    </fill>
    <fill>
      <patternFill patternType="solid">
        <fgColor indexed="46"/>
        <bgColor indexed="46"/>
      </patternFill>
    </fill>
    <fill>
      <patternFill patternType="solid">
        <fgColor indexed="49"/>
        <bgColor indexed="49"/>
      </patternFill>
    </fill>
    <fill>
      <patternFill patternType="solid">
        <fgColor indexed="27"/>
        <bgColor indexed="27"/>
      </patternFill>
    </fill>
    <fill>
      <patternFill patternType="solid">
        <fgColor indexed="53"/>
        <bgColor indexed="53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52"/>
        <bgColor indexed="52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lightUp">
        <fgColor indexed="9"/>
        <bgColor indexed="49"/>
      </patternFill>
    </fill>
    <fill>
      <patternFill patternType="lightUp">
        <fgColor indexed="9"/>
        <bgColor indexed="10"/>
      </patternFill>
    </fill>
    <fill>
      <patternFill patternType="lightUp">
        <fgColor indexed="9"/>
        <bgColor indexed="57"/>
      </patternFill>
    </fill>
    <fill>
      <patternFill patternType="solid">
        <fgColor indexed="43"/>
        <bgColor indexed="43"/>
      </patternFill>
    </fill>
    <fill>
      <patternFill patternType="solid">
        <fgColor indexed="26"/>
        <bgColor indexed="26"/>
      </patternFill>
    </fill>
    <fill>
      <patternFill patternType="solid">
        <fgColor indexed="44"/>
        <bgColor indexed="31"/>
      </patternFill>
    </fill>
    <fill>
      <patternFill patternType="solid">
        <fgColor indexed="4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</fills>
  <borders count="5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8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47">
    <xf numFmtId="0" fontId="0" fillId="0" borderId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23" fillId="12" borderId="0" applyNumberFormat="0" applyBorder="0" applyAlignment="0" applyProtection="0"/>
    <xf numFmtId="0" fontId="23" fillId="9" borderId="0" applyNumberFormat="0" applyBorder="0" applyAlignment="0" applyProtection="0"/>
    <xf numFmtId="0" fontId="23" fillId="10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15" borderId="0" applyNumberFormat="0" applyBorder="0" applyAlignment="0" applyProtection="0"/>
    <xf numFmtId="0" fontId="23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23" fillId="19" borderId="0" applyNumberFormat="0" applyBorder="0" applyAlignment="0" applyProtection="0"/>
    <xf numFmtId="0" fontId="23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23" fillId="25" borderId="0" applyNumberFormat="0" applyBorder="0" applyAlignment="0" applyProtection="0"/>
    <xf numFmtId="0" fontId="23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23" fillId="26" borderId="0" applyNumberFormat="0" applyBorder="0" applyAlignment="0" applyProtection="0"/>
    <xf numFmtId="0" fontId="23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23" fillId="28" borderId="0" applyNumberFormat="0" applyBorder="0" applyAlignment="0" applyProtection="0"/>
    <xf numFmtId="0" fontId="23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23" fillId="33" borderId="0" applyNumberFormat="0" applyBorder="0" applyAlignment="0" applyProtection="0"/>
    <xf numFmtId="0" fontId="13" fillId="21" borderId="0" applyNumberFormat="0" applyBorder="0" applyAlignment="0" applyProtection="0"/>
    <xf numFmtId="0" fontId="17" fillId="34" borderId="1" applyNumberFormat="0" applyAlignment="0" applyProtection="0"/>
    <xf numFmtId="0" fontId="19" fillId="35" borderId="2" applyNumberFormat="0" applyAlignment="0" applyProtection="0"/>
    <xf numFmtId="0" fontId="22" fillId="36" borderId="0" applyNumberFormat="0" applyBorder="0" applyAlignment="0" applyProtection="0"/>
    <xf numFmtId="0" fontId="22" fillId="37" borderId="0" applyNumberFormat="0" applyBorder="0" applyAlignment="0" applyProtection="0"/>
    <xf numFmtId="0" fontId="22" fillId="38" borderId="0" applyNumberFormat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12" fillId="2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30" fillId="0" borderId="0" applyNumberFormat="0" applyFill="0" applyBorder="0" applyAlignment="0" applyProtection="0">
      <alignment vertical="top"/>
      <protection locked="0"/>
    </xf>
    <xf numFmtId="0" fontId="15" fillId="31" borderId="1" applyNumberFormat="0" applyAlignment="0" applyProtection="0"/>
    <xf numFmtId="0" fontId="18" fillId="0" borderId="6" applyNumberFormat="0" applyFill="0" applyAlignment="0" applyProtection="0"/>
    <xf numFmtId="0" fontId="14" fillId="39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32" fillId="0" borderId="0"/>
    <xf numFmtId="0" fontId="40" fillId="0" borderId="0"/>
    <xf numFmtId="0" fontId="33" fillId="0" borderId="0"/>
    <xf numFmtId="0" fontId="5" fillId="0" borderId="0"/>
    <xf numFmtId="0" fontId="40" fillId="0" borderId="0"/>
    <xf numFmtId="0" fontId="4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40" borderId="7" applyNumberFormat="0" applyFont="0" applyAlignment="0" applyProtection="0"/>
    <xf numFmtId="0" fontId="5" fillId="40" borderId="7" applyNumberFormat="0" applyFont="0" applyAlignment="0" applyProtection="0"/>
    <xf numFmtId="0" fontId="5" fillId="40" borderId="7" applyNumberFormat="0" applyFont="0" applyAlignment="0" applyProtection="0"/>
    <xf numFmtId="0" fontId="16" fillId="34" borderId="8" applyNumberFormat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ill="0" applyBorder="0" applyAlignment="0" applyProtection="0"/>
    <xf numFmtId="9" fontId="5" fillId="0" borderId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179">
    <xf numFmtId="0" fontId="0" fillId="0" borderId="0" xfId="0"/>
    <xf numFmtId="0" fontId="43" fillId="0" borderId="0" xfId="0" applyFont="1"/>
    <xf numFmtId="0" fontId="43" fillId="0" borderId="10" xfId="0" applyFont="1" applyBorder="1"/>
    <xf numFmtId="0" fontId="43" fillId="0" borderId="11" xfId="0" applyFont="1" applyBorder="1"/>
    <xf numFmtId="0" fontId="44" fillId="0" borderId="12" xfId="0" applyFont="1" applyBorder="1"/>
    <xf numFmtId="0" fontId="43" fillId="0" borderId="13" xfId="0" applyFont="1" applyBorder="1"/>
    <xf numFmtId="0" fontId="43" fillId="0" borderId="14" xfId="0" applyFont="1" applyBorder="1"/>
    <xf numFmtId="0" fontId="43" fillId="0" borderId="15" xfId="0" applyFont="1" applyBorder="1"/>
    <xf numFmtId="0" fontId="43" fillId="43" borderId="15" xfId="0" applyFont="1" applyFill="1" applyBorder="1"/>
    <xf numFmtId="0" fontId="43" fillId="0" borderId="16" xfId="0" applyFont="1" applyBorder="1"/>
    <xf numFmtId="0" fontId="43" fillId="0" borderId="17" xfId="0" applyFont="1" applyBorder="1"/>
    <xf numFmtId="3" fontId="43" fillId="0" borderId="18" xfId="0" applyNumberFormat="1" applyFont="1" applyBorder="1"/>
    <xf numFmtId="3" fontId="43" fillId="0" borderId="19" xfId="0" applyNumberFormat="1" applyFont="1" applyBorder="1"/>
    <xf numFmtId="0" fontId="43" fillId="0" borderId="20" xfId="0" applyFont="1" applyBorder="1"/>
    <xf numFmtId="0" fontId="43" fillId="0" borderId="21" xfId="0" applyFont="1" applyBorder="1"/>
    <xf numFmtId="164" fontId="43" fillId="0" borderId="22" xfId="0" applyNumberFormat="1" applyFont="1" applyBorder="1"/>
    <xf numFmtId="164" fontId="43" fillId="43" borderId="22" xfId="0" applyNumberFormat="1" applyFont="1" applyFill="1" applyBorder="1"/>
    <xf numFmtId="164" fontId="43" fillId="0" borderId="21" xfId="0" applyNumberFormat="1" applyFont="1" applyBorder="1"/>
    <xf numFmtId="165" fontId="43" fillId="0" borderId="21" xfId="0" applyNumberFormat="1" applyFont="1" applyBorder="1"/>
    <xf numFmtId="165" fontId="43" fillId="0" borderId="22" xfId="0" applyNumberFormat="1" applyFont="1" applyBorder="1"/>
    <xf numFmtId="10" fontId="43" fillId="0" borderId="21" xfId="0" applyNumberFormat="1" applyFont="1" applyBorder="1"/>
    <xf numFmtId="164" fontId="1" fillId="0" borderId="22" xfId="0" applyNumberFormat="1" applyFont="1" applyFill="1" applyBorder="1"/>
    <xf numFmtId="164" fontId="1" fillId="0" borderId="22" xfId="133" applyNumberFormat="1" applyFont="1" applyFill="1" applyBorder="1"/>
    <xf numFmtId="164" fontId="1" fillId="43" borderId="22" xfId="133" applyNumberFormat="1" applyFont="1" applyFill="1" applyBorder="1"/>
    <xf numFmtId="164" fontId="1" fillId="0" borderId="23" xfId="133" applyNumberFormat="1" applyFont="1" applyFill="1" applyBorder="1"/>
    <xf numFmtId="164" fontId="1" fillId="0" borderId="21" xfId="133" applyNumberFormat="1" applyFont="1" applyFill="1" applyBorder="1"/>
    <xf numFmtId="0" fontId="43" fillId="0" borderId="24" xfId="0" applyFont="1" applyBorder="1"/>
    <xf numFmtId="165" fontId="43" fillId="0" borderId="25" xfId="0" applyNumberFormat="1" applyFont="1" applyBorder="1"/>
    <xf numFmtId="0" fontId="43" fillId="0" borderId="22" xfId="0" applyFont="1" applyBorder="1"/>
    <xf numFmtId="0" fontId="43" fillId="0" borderId="0" xfId="0" applyFont="1" applyBorder="1"/>
    <xf numFmtId="0" fontId="1" fillId="0" borderId="26" xfId="0" applyFont="1" applyFill="1" applyBorder="1"/>
    <xf numFmtId="165" fontId="1" fillId="0" borderId="27" xfId="0" applyNumberFormat="1" applyFont="1" applyFill="1" applyBorder="1"/>
    <xf numFmtId="165" fontId="1" fillId="0" borderId="28" xfId="0" applyNumberFormat="1" applyFont="1" applyFill="1" applyBorder="1"/>
    <xf numFmtId="165" fontId="43" fillId="0" borderId="29" xfId="0" applyNumberFormat="1" applyFont="1" applyBorder="1"/>
    <xf numFmtId="165" fontId="43" fillId="0" borderId="30" xfId="0" applyNumberFormat="1" applyFont="1" applyBorder="1"/>
    <xf numFmtId="0" fontId="43" fillId="0" borderId="0" xfId="0" applyFont="1" applyFill="1"/>
    <xf numFmtId="0" fontId="2" fillId="0" borderId="0" xfId="0" applyFont="1" applyFill="1"/>
    <xf numFmtId="0" fontId="3" fillId="0" borderId="0" xfId="106" applyFill="1" applyAlignment="1" applyProtection="1"/>
    <xf numFmtId="0" fontId="4" fillId="0" borderId="0" xfId="0" applyFont="1"/>
    <xf numFmtId="0" fontId="5" fillId="0" borderId="0" xfId="124" applyFill="1"/>
    <xf numFmtId="0" fontId="25" fillId="0" borderId="0" xfId="124" applyFont="1" applyFill="1"/>
    <xf numFmtId="0" fontId="28" fillId="0" borderId="0" xfId="124" applyFont="1" applyBorder="1" applyAlignment="1">
      <alignment horizontal="right"/>
    </xf>
    <xf numFmtId="0" fontId="28" fillId="0" borderId="0" xfId="124" applyFont="1" applyFill="1" applyBorder="1" applyAlignment="1">
      <alignment horizontal="right"/>
    </xf>
    <xf numFmtId="3" fontId="28" fillId="0" borderId="0" xfId="124" applyNumberFormat="1" applyFont="1" applyFill="1" applyBorder="1" applyAlignment="1">
      <alignment horizontal="right"/>
    </xf>
    <xf numFmtId="0" fontId="31" fillId="0" borderId="0" xfId="124" applyFont="1" applyFill="1" applyBorder="1" applyAlignment="1">
      <alignment horizontal="right"/>
    </xf>
    <xf numFmtId="3" fontId="24" fillId="0" borderId="0" xfId="124" applyNumberFormat="1" applyFont="1" applyFill="1" applyBorder="1"/>
    <xf numFmtId="3" fontId="5" fillId="0" borderId="0" xfId="124" applyNumberFormat="1" applyFill="1" applyAlignment="1">
      <alignment horizontal="right"/>
    </xf>
    <xf numFmtId="3" fontId="31" fillId="0" borderId="0" xfId="124" applyNumberFormat="1" applyFont="1" applyFill="1" applyBorder="1" applyAlignment="1">
      <alignment horizontal="right"/>
    </xf>
    <xf numFmtId="0" fontId="27" fillId="0" borderId="0" xfId="0" applyFont="1"/>
    <xf numFmtId="0" fontId="0" fillId="0" borderId="0" xfId="0" applyFont="1"/>
    <xf numFmtId="0" fontId="0" fillId="41" borderId="31" xfId="0" applyFont="1" applyFill="1" applyBorder="1" applyAlignment="1">
      <alignment wrapText="1"/>
    </xf>
    <xf numFmtId="0" fontId="0" fillId="41" borderId="32" xfId="0" applyFont="1" applyFill="1" applyBorder="1" applyAlignment="1">
      <alignment horizontal="center"/>
    </xf>
    <xf numFmtId="3" fontId="0" fillId="0" borderId="33" xfId="0" applyNumberFormat="1" applyBorder="1" applyAlignment="1">
      <alignment horizontal="left" wrapText="1"/>
    </xf>
    <xf numFmtId="3" fontId="0" fillId="0" borderId="0" xfId="0" applyNumberFormat="1" applyFont="1"/>
    <xf numFmtId="3" fontId="0" fillId="0" borderId="34" xfId="0" applyNumberFormat="1" applyFont="1" applyBorder="1"/>
    <xf numFmtId="3" fontId="0" fillId="0" borderId="35" xfId="0" applyNumberFormat="1" applyFont="1" applyBorder="1"/>
    <xf numFmtId="3" fontId="0" fillId="0" borderId="36" xfId="0" applyNumberFormat="1" applyFont="1" applyBorder="1"/>
    <xf numFmtId="3" fontId="0" fillId="0" borderId="37" xfId="0" applyNumberFormat="1" applyFont="1" applyBorder="1"/>
    <xf numFmtId="3" fontId="7" fillId="42" borderId="38" xfId="0" applyNumberFormat="1" applyFont="1" applyFill="1" applyBorder="1" applyAlignment="1">
      <alignment wrapText="1"/>
    </xf>
    <xf numFmtId="3" fontId="7" fillId="42" borderId="34" xfId="0" applyNumberFormat="1" applyFont="1" applyFill="1" applyBorder="1"/>
    <xf numFmtId="3" fontId="7" fillId="0" borderId="0" xfId="0" applyNumberFormat="1" applyFont="1"/>
    <xf numFmtId="3" fontId="7" fillId="0" borderId="0" xfId="0" applyNumberFormat="1" applyFont="1" applyFill="1" applyBorder="1"/>
    <xf numFmtId="0" fontId="7" fillId="0" borderId="0" xfId="0" applyFont="1"/>
    <xf numFmtId="3" fontId="0" fillId="0" borderId="0" xfId="0" applyNumberFormat="1"/>
    <xf numFmtId="3" fontId="24" fillId="44" borderId="0" xfId="125" applyNumberFormat="1" applyFont="1" applyFill="1" applyBorder="1"/>
    <xf numFmtId="3" fontId="7" fillId="44" borderId="0" xfId="0" applyNumberFormat="1" applyFont="1" applyFill="1" applyBorder="1"/>
    <xf numFmtId="3" fontId="0" fillId="0" borderId="22" xfId="0" applyNumberFormat="1" applyBorder="1" applyAlignment="1">
      <alignment horizontal="left" wrapText="1"/>
    </xf>
    <xf numFmtId="0" fontId="0" fillId="0" borderId="22" xfId="0" applyBorder="1"/>
    <xf numFmtId="0" fontId="27" fillId="0" borderId="0" xfId="0" applyFont="1" applyProtection="1">
      <protection hidden="1"/>
    </xf>
    <xf numFmtId="1" fontId="0" fillId="0" borderId="0" xfId="0" applyNumberFormat="1"/>
    <xf numFmtId="3" fontId="0" fillId="0" borderId="22" xfId="0" applyNumberFormat="1" applyFont="1" applyBorder="1"/>
    <xf numFmtId="9" fontId="5" fillId="0" borderId="0" xfId="137" applyFont="1" applyFill="1"/>
    <xf numFmtId="3" fontId="7" fillId="44" borderId="38" xfId="0" applyNumberFormat="1" applyFont="1" applyFill="1" applyBorder="1" applyAlignment="1">
      <alignment wrapText="1"/>
    </xf>
    <xf numFmtId="3" fontId="7" fillId="44" borderId="34" xfId="0" applyNumberFormat="1" applyFont="1" applyFill="1" applyBorder="1"/>
    <xf numFmtId="3" fontId="0" fillId="0" borderId="38" xfId="0" applyNumberFormat="1" applyFont="1" applyBorder="1" applyAlignment="1">
      <alignment horizontal="left" wrapText="1"/>
    </xf>
    <xf numFmtId="0" fontId="0" fillId="0" borderId="19" xfId="0" applyBorder="1"/>
    <xf numFmtId="0" fontId="0" fillId="41" borderId="22" xfId="0" applyFont="1" applyFill="1" applyBorder="1" applyAlignment="1">
      <alignment wrapText="1"/>
    </xf>
    <xf numFmtId="0" fontId="42" fillId="45" borderId="22" xfId="0" applyFont="1" applyFill="1" applyBorder="1"/>
    <xf numFmtId="0" fontId="0" fillId="41" borderId="39" xfId="0" applyFont="1" applyFill="1" applyBorder="1" applyAlignment="1">
      <alignment wrapText="1"/>
    </xf>
    <xf numFmtId="0" fontId="0" fillId="41" borderId="22" xfId="0" applyFont="1" applyFill="1" applyBorder="1" applyAlignment="1">
      <alignment horizontal="center"/>
    </xf>
    <xf numFmtId="3" fontId="0" fillId="0" borderId="22" xfId="0" applyNumberFormat="1" applyFont="1" applyBorder="1" applyAlignment="1">
      <alignment horizontal="left" wrapText="1"/>
    </xf>
    <xf numFmtId="3" fontId="7" fillId="42" borderId="22" xfId="0" applyNumberFormat="1" applyFont="1" applyFill="1" applyBorder="1" applyAlignment="1">
      <alignment wrapText="1"/>
    </xf>
    <xf numFmtId="3" fontId="7" fillId="42" borderId="22" xfId="0" applyNumberFormat="1" applyFont="1" applyFill="1" applyBorder="1"/>
    <xf numFmtId="3" fontId="0" fillId="0" borderId="31" xfId="0" applyNumberFormat="1" applyBorder="1" applyAlignment="1">
      <alignment horizontal="left" wrapText="1"/>
    </xf>
    <xf numFmtId="3" fontId="0" fillId="0" borderId="32" xfId="0" applyNumberFormat="1" applyFont="1" applyBorder="1"/>
    <xf numFmtId="3" fontId="0" fillId="0" borderId="40" xfId="0" applyNumberFormat="1" applyFont="1" applyBorder="1"/>
    <xf numFmtId="3" fontId="7" fillId="46" borderId="41" xfId="0" applyNumberFormat="1" applyFont="1" applyFill="1" applyBorder="1" applyAlignment="1">
      <alignment wrapText="1"/>
    </xf>
    <xf numFmtId="3" fontId="7" fillId="46" borderId="42" xfId="0" applyNumberFormat="1" applyFont="1" applyFill="1" applyBorder="1"/>
    <xf numFmtId="3" fontId="7" fillId="46" borderId="43" xfId="0" applyNumberFormat="1" applyFont="1" applyFill="1" applyBorder="1"/>
    <xf numFmtId="3" fontId="5" fillId="42" borderId="22" xfId="0" applyNumberFormat="1" applyFont="1" applyFill="1" applyBorder="1" applyAlignment="1">
      <alignment wrapText="1"/>
    </xf>
    <xf numFmtId="3" fontId="5" fillId="42" borderId="22" xfId="0" applyNumberFormat="1" applyFont="1" applyFill="1" applyBorder="1"/>
    <xf numFmtId="0" fontId="0" fillId="0" borderId="0" xfId="0" applyBorder="1"/>
    <xf numFmtId="3" fontId="0" fillId="0" borderId="0" xfId="0" applyNumberFormat="1" applyFont="1" applyFill="1" applyBorder="1" applyAlignment="1">
      <alignment horizontal="right"/>
    </xf>
    <xf numFmtId="3" fontId="29" fillId="0" borderId="0" xfId="0" applyNumberFormat="1" applyFont="1"/>
    <xf numFmtId="0" fontId="41" fillId="0" borderId="0" xfId="0" applyFont="1"/>
    <xf numFmtId="3" fontId="7" fillId="46" borderId="22" xfId="0" applyNumberFormat="1" applyFont="1" applyFill="1" applyBorder="1" applyAlignment="1">
      <alignment wrapText="1"/>
    </xf>
    <xf numFmtId="3" fontId="7" fillId="46" borderId="22" xfId="0" applyNumberFormat="1" applyFont="1" applyFill="1" applyBorder="1"/>
    <xf numFmtId="0" fontId="7" fillId="0" borderId="22" xfId="0" applyFont="1" applyBorder="1" applyAlignment="1">
      <alignment wrapText="1"/>
    </xf>
    <xf numFmtId="0" fontId="7" fillId="0" borderId="18" xfId="0" applyFont="1" applyBorder="1" applyAlignment="1">
      <alignment wrapText="1"/>
    </xf>
    <xf numFmtId="0" fontId="45" fillId="0" borderId="0" xfId="0" applyFont="1"/>
    <xf numFmtId="10" fontId="0" fillId="47" borderId="22" xfId="0" applyNumberFormat="1" applyFont="1" applyFill="1" applyBorder="1" applyAlignment="1">
      <alignment horizontal="center"/>
    </xf>
    <xf numFmtId="1" fontId="5" fillId="47" borderId="22" xfId="0" applyNumberFormat="1" applyFont="1" applyFill="1" applyBorder="1"/>
    <xf numFmtId="3" fontId="7" fillId="47" borderId="22" xfId="0" applyNumberFormat="1" applyFont="1" applyFill="1" applyBorder="1" applyAlignment="1">
      <alignment horizontal="left" wrapText="1"/>
    </xf>
    <xf numFmtId="3" fontId="0" fillId="47" borderId="22" xfId="0" applyNumberFormat="1" applyFont="1" applyFill="1" applyBorder="1" applyAlignment="1">
      <alignment horizontal="right"/>
    </xf>
    <xf numFmtId="1" fontId="7" fillId="47" borderId="22" xfId="0" applyNumberFormat="1" applyFont="1" applyFill="1" applyBorder="1"/>
    <xf numFmtId="1" fontId="7" fillId="47" borderId="44" xfId="0" applyNumberFormat="1" applyFont="1" applyFill="1" applyBorder="1"/>
    <xf numFmtId="3" fontId="42" fillId="0" borderId="33" xfId="0" applyNumberFormat="1" applyFont="1" applyBorder="1" applyAlignment="1">
      <alignment horizontal="left" wrapText="1"/>
    </xf>
    <xf numFmtId="3" fontId="42" fillId="0" borderId="34" xfId="0" applyNumberFormat="1" applyFont="1" applyBorder="1"/>
    <xf numFmtId="3" fontId="42" fillId="0" borderId="0" xfId="0" applyNumberFormat="1" applyFont="1"/>
    <xf numFmtId="166" fontId="7" fillId="47" borderId="45" xfId="0" applyNumberFormat="1" applyFont="1" applyFill="1" applyBorder="1" applyAlignment="1">
      <alignment horizontal="left" wrapText="1"/>
    </xf>
    <xf numFmtId="1" fontId="7" fillId="47" borderId="46" xfId="0" applyNumberFormat="1" applyFont="1" applyFill="1" applyBorder="1" applyAlignment="1">
      <alignment horizontal="left" wrapText="1"/>
    </xf>
    <xf numFmtId="166" fontId="7" fillId="47" borderId="22" xfId="0" applyNumberFormat="1" applyFont="1" applyFill="1" applyBorder="1" applyAlignment="1">
      <alignment horizontal="left" wrapText="1"/>
    </xf>
    <xf numFmtId="1" fontId="7" fillId="47" borderId="22" xfId="0" applyNumberFormat="1" applyFont="1" applyFill="1" applyBorder="1" applyAlignment="1">
      <alignment horizontal="left" wrapText="1"/>
    </xf>
    <xf numFmtId="0" fontId="38" fillId="45" borderId="0" xfId="0" applyFont="1" applyFill="1" applyProtection="1">
      <protection hidden="1"/>
    </xf>
    <xf numFmtId="3" fontId="0" fillId="45" borderId="0" xfId="0" applyNumberFormat="1" applyFill="1"/>
    <xf numFmtId="0" fontId="39" fillId="47" borderId="22" xfId="0" applyFont="1" applyFill="1" applyBorder="1"/>
    <xf numFmtId="3" fontId="7" fillId="47" borderId="22" xfId="0" applyNumberFormat="1" applyFont="1" applyFill="1" applyBorder="1" applyAlignment="1">
      <alignment wrapText="1"/>
    </xf>
    <xf numFmtId="3" fontId="7" fillId="48" borderId="22" xfId="0" applyNumberFormat="1" applyFont="1" applyFill="1" applyBorder="1" applyAlignment="1">
      <alignment wrapText="1"/>
    </xf>
    <xf numFmtId="3" fontId="7" fillId="48" borderId="22" xfId="0" applyNumberFormat="1" applyFont="1" applyFill="1" applyBorder="1" applyAlignment="1">
      <alignment horizontal="right" wrapText="1"/>
    </xf>
    <xf numFmtId="3" fontId="5" fillId="48" borderId="22" xfId="0" applyNumberFormat="1" applyFont="1" applyFill="1" applyBorder="1" applyAlignment="1">
      <alignment wrapText="1"/>
    </xf>
    <xf numFmtId="3" fontId="5" fillId="48" borderId="22" xfId="0" applyNumberFormat="1" applyFont="1" applyFill="1" applyBorder="1" applyAlignment="1">
      <alignment horizontal="right" wrapText="1"/>
    </xf>
    <xf numFmtId="0" fontId="7" fillId="47" borderId="22" xfId="0" applyFont="1" applyFill="1" applyBorder="1"/>
    <xf numFmtId="9" fontId="7" fillId="0" borderId="22" xfId="137" applyFont="1" applyBorder="1"/>
    <xf numFmtId="3" fontId="7" fillId="0" borderId="22" xfId="0" applyNumberFormat="1" applyFont="1" applyBorder="1"/>
    <xf numFmtId="10" fontId="7" fillId="0" borderId="22" xfId="0" applyNumberFormat="1" applyFont="1" applyBorder="1"/>
    <xf numFmtId="0" fontId="42" fillId="45" borderId="0" xfId="0" applyFont="1" applyFill="1"/>
    <xf numFmtId="0" fontId="0" fillId="45" borderId="0" xfId="0" applyFill="1"/>
    <xf numFmtId="0" fontId="46" fillId="0" borderId="0" xfId="0" applyFont="1"/>
    <xf numFmtId="0" fontId="5" fillId="45" borderId="22" xfId="0" applyFont="1" applyFill="1" applyBorder="1" applyAlignment="1">
      <alignment wrapText="1"/>
    </xf>
    <xf numFmtId="3" fontId="5" fillId="45" borderId="22" xfId="0" applyNumberFormat="1" applyFont="1" applyFill="1" applyBorder="1"/>
    <xf numFmtId="0" fontId="5" fillId="0" borderId="22" xfId="0" applyFont="1" applyBorder="1" applyAlignment="1">
      <alignment wrapText="1"/>
    </xf>
    <xf numFmtId="10" fontId="5" fillId="0" borderId="22" xfId="0" applyNumberFormat="1" applyFont="1" applyBorder="1"/>
    <xf numFmtId="3" fontId="47" fillId="0" borderId="33" xfId="0" applyNumberFormat="1" applyFont="1" applyBorder="1" applyAlignment="1">
      <alignment horizontal="left" wrapText="1"/>
    </xf>
    <xf numFmtId="0" fontId="0" fillId="0" borderId="22" xfId="0" applyBorder="1" applyAlignment="1">
      <alignment wrapText="1"/>
    </xf>
    <xf numFmtId="0" fontId="48" fillId="0" borderId="0" xfId="0" applyFont="1" applyAlignment="1">
      <alignment vertical="center"/>
    </xf>
    <xf numFmtId="3" fontId="7" fillId="44" borderId="35" xfId="0" applyNumberFormat="1" applyFont="1" applyFill="1" applyBorder="1"/>
    <xf numFmtId="3" fontId="7" fillId="44" borderId="22" xfId="0" applyNumberFormat="1" applyFont="1" applyFill="1" applyBorder="1"/>
    <xf numFmtId="0" fontId="0" fillId="41" borderId="47" xfId="0" applyFont="1" applyFill="1" applyBorder="1" applyAlignment="1">
      <alignment horizontal="center"/>
    </xf>
    <xf numFmtId="3" fontId="0" fillId="0" borderId="23" xfId="0" applyNumberFormat="1" applyFont="1" applyBorder="1"/>
    <xf numFmtId="3" fontId="7" fillId="44" borderId="23" xfId="0" applyNumberFormat="1" applyFont="1" applyFill="1" applyBorder="1"/>
    <xf numFmtId="3" fontId="42" fillId="0" borderId="35" xfId="0" applyNumberFormat="1" applyFont="1" applyBorder="1"/>
    <xf numFmtId="3" fontId="42" fillId="0" borderId="22" xfId="0" applyNumberFormat="1" applyFont="1" applyBorder="1"/>
    <xf numFmtId="164" fontId="1" fillId="43" borderId="23" xfId="133" applyNumberFormat="1" applyFont="1" applyFill="1" applyBorder="1"/>
    <xf numFmtId="3" fontId="42" fillId="0" borderId="37" xfId="0" applyNumberFormat="1" applyFont="1" applyBorder="1"/>
    <xf numFmtId="3" fontId="42" fillId="0" borderId="22" xfId="0" applyNumberFormat="1" applyFont="1" applyBorder="1" applyAlignment="1">
      <alignment horizontal="left" wrapText="1"/>
    </xf>
    <xf numFmtId="0" fontId="43" fillId="43" borderId="0" xfId="0" applyFont="1" applyFill="1"/>
    <xf numFmtId="3" fontId="43" fillId="43" borderId="19" xfId="0" applyNumberFormat="1" applyFont="1" applyFill="1" applyBorder="1"/>
    <xf numFmtId="3" fontId="43" fillId="0" borderId="48" xfId="0" applyNumberFormat="1" applyFont="1" applyBorder="1"/>
    <xf numFmtId="3" fontId="43" fillId="43" borderId="22" xfId="0" applyNumberFormat="1" applyFont="1" applyFill="1" applyBorder="1"/>
    <xf numFmtId="3" fontId="43" fillId="0" borderId="22" xfId="0" applyNumberFormat="1" applyFont="1" applyBorder="1"/>
    <xf numFmtId="3" fontId="43" fillId="0" borderId="44" xfId="0" applyNumberFormat="1" applyFont="1" applyBorder="1"/>
    <xf numFmtId="164" fontId="43" fillId="0" borderId="44" xfId="0" applyNumberFormat="1" applyFont="1" applyBorder="1"/>
    <xf numFmtId="165" fontId="43" fillId="43" borderId="22" xfId="0" applyNumberFormat="1" applyFont="1" applyFill="1" applyBorder="1"/>
    <xf numFmtId="165" fontId="43" fillId="0" borderId="44" xfId="0" applyNumberFormat="1" applyFont="1" applyBorder="1"/>
    <xf numFmtId="164" fontId="1" fillId="0" borderId="44" xfId="133" applyNumberFormat="1" applyFont="1" applyFill="1" applyBorder="1"/>
    <xf numFmtId="165" fontId="43" fillId="43" borderId="29" xfId="0" applyNumberFormat="1" applyFont="1" applyFill="1" applyBorder="1"/>
    <xf numFmtId="165" fontId="43" fillId="49" borderId="29" xfId="0" applyNumberFormat="1" applyFont="1" applyFill="1" applyBorder="1"/>
    <xf numFmtId="165" fontId="43" fillId="0" borderId="49" xfId="0" applyNumberFormat="1" applyFont="1" applyBorder="1"/>
    <xf numFmtId="0" fontId="0" fillId="0" borderId="0" xfId="0" applyAlignment="1"/>
    <xf numFmtId="0" fontId="0" fillId="0" borderId="0" xfId="0" applyAlignment="1">
      <alignment wrapText="1"/>
    </xf>
    <xf numFmtId="0" fontId="46" fillId="0" borderId="0" xfId="0" applyFont="1" applyAlignment="1"/>
    <xf numFmtId="0" fontId="46" fillId="0" borderId="0" xfId="0" applyFont="1" applyAlignment="1"/>
    <xf numFmtId="0" fontId="0" fillId="0" borderId="0" xfId="0" applyAlignment="1"/>
    <xf numFmtId="0" fontId="46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3" fontId="42" fillId="0" borderId="50" xfId="0" applyNumberFormat="1" applyFont="1" applyBorder="1" applyAlignment="1">
      <alignment horizontal="left" wrapText="1"/>
    </xf>
    <xf numFmtId="3" fontId="42" fillId="0" borderId="51" xfId="0" applyNumberFormat="1" applyFont="1" applyBorder="1" applyAlignment="1">
      <alignment horizontal="left" wrapText="1"/>
    </xf>
    <xf numFmtId="3" fontId="42" fillId="0" borderId="52" xfId="0" applyNumberFormat="1" applyFont="1" applyBorder="1" applyAlignment="1">
      <alignment horizontal="left" wrapText="1"/>
    </xf>
    <xf numFmtId="3" fontId="42" fillId="0" borderId="53" xfId="0" applyNumberFormat="1" applyFont="1" applyBorder="1" applyAlignment="1">
      <alignment horizontal="left" wrapText="1"/>
    </xf>
    <xf numFmtId="3" fontId="42" fillId="0" borderId="54" xfId="0" applyNumberFormat="1" applyFont="1" applyBorder="1" applyAlignment="1">
      <alignment horizontal="left" wrapText="1"/>
    </xf>
    <xf numFmtId="3" fontId="42" fillId="0" borderId="0" xfId="0" applyNumberFormat="1" applyFont="1" applyBorder="1" applyAlignment="1">
      <alignment horizontal="left" wrapText="1"/>
    </xf>
    <xf numFmtId="164" fontId="0" fillId="0" borderId="55" xfId="0" applyNumberFormat="1" applyFont="1" applyFill="1" applyBorder="1" applyAlignment="1">
      <alignment horizontal="center"/>
    </xf>
    <xf numFmtId="164" fontId="0" fillId="0" borderId="56" xfId="0" applyNumberFormat="1" applyFont="1" applyFill="1" applyBorder="1" applyAlignment="1">
      <alignment horizontal="center"/>
    </xf>
    <xf numFmtId="164" fontId="0" fillId="0" borderId="10" xfId="0" applyNumberFormat="1" applyFont="1" applyFill="1" applyBorder="1" applyAlignment="1">
      <alignment horizontal="center"/>
    </xf>
    <xf numFmtId="164" fontId="0" fillId="0" borderId="0" xfId="0" applyNumberFormat="1" applyFont="1" applyFill="1" applyBorder="1" applyAlignment="1">
      <alignment horizontal="center"/>
    </xf>
    <xf numFmtId="10" fontId="0" fillId="0" borderId="55" xfId="0" applyNumberFormat="1" applyFont="1" applyFill="1" applyBorder="1" applyAlignment="1">
      <alignment horizontal="center"/>
    </xf>
    <xf numFmtId="10" fontId="0" fillId="0" borderId="56" xfId="0" applyNumberFormat="1" applyFont="1" applyFill="1" applyBorder="1" applyAlignment="1">
      <alignment horizontal="center"/>
    </xf>
    <xf numFmtId="168" fontId="0" fillId="0" borderId="10" xfId="0" applyNumberFormat="1" applyFont="1" applyFill="1" applyBorder="1" applyAlignment="1">
      <alignment horizontal="center"/>
    </xf>
    <xf numFmtId="168" fontId="0" fillId="0" borderId="0" xfId="0" applyNumberFormat="1" applyFont="1" applyFill="1" applyBorder="1" applyAlignment="1">
      <alignment horizontal="center"/>
    </xf>
  </cellXfs>
  <cellStyles count="147">
    <cellStyle name="20% - Accent1" xfId="1"/>
    <cellStyle name="20% - Accent1 2" xfId="2"/>
    <cellStyle name="20% - Accent1 3" xfId="3"/>
    <cellStyle name="20% - Accent2" xfId="4"/>
    <cellStyle name="20% - Accent2 2" xfId="5"/>
    <cellStyle name="20% - Accent2 3" xfId="6"/>
    <cellStyle name="20% - Accent3" xfId="7"/>
    <cellStyle name="20% - Accent3 2" xfId="8"/>
    <cellStyle name="20% - Accent3 3" xfId="9"/>
    <cellStyle name="20% - Accent4" xfId="10"/>
    <cellStyle name="20% - Accent4 2" xfId="11"/>
    <cellStyle name="20% - Accent4 3" xfId="12"/>
    <cellStyle name="20% - Accent5" xfId="13"/>
    <cellStyle name="20% - Accent5 2" xfId="14"/>
    <cellStyle name="20% - Accent5 3" xfId="15"/>
    <cellStyle name="20% - Accent6" xfId="16"/>
    <cellStyle name="20% - Accent6 2" xfId="17"/>
    <cellStyle name="20% - Accent6 3" xfId="18"/>
    <cellStyle name="40% - Accent1" xfId="19"/>
    <cellStyle name="40% - Accent1 2" xfId="20"/>
    <cellStyle name="40% - Accent1 3" xfId="21"/>
    <cellStyle name="40% - Accent2" xfId="22"/>
    <cellStyle name="40% - Accent2 2" xfId="23"/>
    <cellStyle name="40% - Accent2 3" xfId="24"/>
    <cellStyle name="40% - Accent3" xfId="25"/>
    <cellStyle name="40% - Accent3 2" xfId="26"/>
    <cellStyle name="40% - Accent3 3" xfId="27"/>
    <cellStyle name="40% - Accent4" xfId="28"/>
    <cellStyle name="40% - Accent4 2" xfId="29"/>
    <cellStyle name="40% - Accent4 3" xfId="30"/>
    <cellStyle name="40% - Accent5" xfId="31"/>
    <cellStyle name="40% - Accent5 2" xfId="32"/>
    <cellStyle name="40% - Accent5 3" xfId="33"/>
    <cellStyle name="40% - Accent6" xfId="34"/>
    <cellStyle name="40% - Accent6 2" xfId="35"/>
    <cellStyle name="40% - Accent6 3" xfId="36"/>
    <cellStyle name="60% - Accent1" xfId="37"/>
    <cellStyle name="60% - Accent2" xfId="38"/>
    <cellStyle name="60% - Accent3" xfId="39"/>
    <cellStyle name="60% - Accent4" xfId="40"/>
    <cellStyle name="60% - Accent5" xfId="41"/>
    <cellStyle name="60% - Accent6" xfId="42"/>
    <cellStyle name="Accent1" xfId="43"/>
    <cellStyle name="Accent1 - 20%" xfId="44"/>
    <cellStyle name="Accent1 - 20% 2" xfId="45"/>
    <cellStyle name="Accent1 - 20% 3" xfId="46"/>
    <cellStyle name="Accent1 - 40%" xfId="47"/>
    <cellStyle name="Accent1 - 40% 2" xfId="48"/>
    <cellStyle name="Accent1 - 40% 3" xfId="49"/>
    <cellStyle name="Accent1 - 60%" xfId="50"/>
    <cellStyle name="Accent2" xfId="51"/>
    <cellStyle name="Accent2 - 20%" xfId="52"/>
    <cellStyle name="Accent2 - 20% 2" xfId="53"/>
    <cellStyle name="Accent2 - 20% 3" xfId="54"/>
    <cellStyle name="Accent2 - 40%" xfId="55"/>
    <cellStyle name="Accent2 - 40% 2" xfId="56"/>
    <cellStyle name="Accent2 - 40% 3" xfId="57"/>
    <cellStyle name="Accent2 - 60%" xfId="58"/>
    <cellStyle name="Accent3" xfId="59"/>
    <cellStyle name="Accent3 - 20%" xfId="60"/>
    <cellStyle name="Accent3 - 20% 2" xfId="61"/>
    <cellStyle name="Accent3 - 20% 3" xfId="62"/>
    <cellStyle name="Accent3 - 40%" xfId="63"/>
    <cellStyle name="Accent3 - 40% 2" xfId="64"/>
    <cellStyle name="Accent3 - 40% 3" xfId="65"/>
    <cellStyle name="Accent3 - 60%" xfId="66"/>
    <cellStyle name="Accent4" xfId="67"/>
    <cellStyle name="Accent4 - 20%" xfId="68"/>
    <cellStyle name="Accent4 - 20% 2" xfId="69"/>
    <cellStyle name="Accent4 - 20% 3" xfId="70"/>
    <cellStyle name="Accent4 - 40%" xfId="71"/>
    <cellStyle name="Accent4 - 40% 2" xfId="72"/>
    <cellStyle name="Accent4 - 40% 3" xfId="73"/>
    <cellStyle name="Accent4 - 60%" xfId="74"/>
    <cellStyle name="Accent5" xfId="75"/>
    <cellStyle name="Accent5 - 20%" xfId="76"/>
    <cellStyle name="Accent5 - 20% 2" xfId="77"/>
    <cellStyle name="Accent5 - 20% 3" xfId="78"/>
    <cellStyle name="Accent5 - 40%" xfId="79"/>
    <cellStyle name="Accent5 - 40% 2" xfId="80"/>
    <cellStyle name="Accent5 - 40% 3" xfId="81"/>
    <cellStyle name="Accent5 - 60%" xfId="82"/>
    <cellStyle name="Accent6" xfId="83"/>
    <cellStyle name="Accent6 - 20%" xfId="84"/>
    <cellStyle name="Accent6 - 20% 2" xfId="85"/>
    <cellStyle name="Accent6 - 20% 3" xfId="86"/>
    <cellStyle name="Accent6 - 40%" xfId="87"/>
    <cellStyle name="Accent6 - 40% 2" xfId="88"/>
    <cellStyle name="Accent6 - 40% 3" xfId="89"/>
    <cellStyle name="Accent6 - 60%" xfId="90"/>
    <cellStyle name="Bad" xfId="91"/>
    <cellStyle name="Calculation" xfId="92"/>
    <cellStyle name="Check Cell" xfId="93"/>
    <cellStyle name="Emphasis 1" xfId="94"/>
    <cellStyle name="Emphasis 2" xfId="95"/>
    <cellStyle name="Emphasis 3" xfId="96"/>
    <cellStyle name="Euro" xfId="97"/>
    <cellStyle name="Euro 2" xfId="98"/>
    <cellStyle name="Euro 3" xfId="99"/>
    <cellStyle name="Explanatory Text" xfId="100"/>
    <cellStyle name="Good" xfId="101"/>
    <cellStyle name="Heading 1" xfId="102"/>
    <cellStyle name="Heading 2" xfId="103"/>
    <cellStyle name="Heading 3" xfId="104"/>
    <cellStyle name="Heading 4" xfId="105"/>
    <cellStyle name="Hyperlink" xfId="106" builtinId="8"/>
    <cellStyle name="Hyperlink 2" xfId="107"/>
    <cellStyle name="Input" xfId="108"/>
    <cellStyle name="Linked Cell" xfId="109"/>
    <cellStyle name="Neutral" xfId="110"/>
    <cellStyle name="Normaallaad 2" xfId="111"/>
    <cellStyle name="Normaallaad 2 2" xfId="112"/>
    <cellStyle name="Normaallaad 2 3" xfId="113"/>
    <cellStyle name="Normaallaad 3" xfId="114"/>
    <cellStyle name="Normaallaad 4" xfId="115"/>
    <cellStyle name="Normaallaad 5" xfId="116"/>
    <cellStyle name="Normaallaad 6" xfId="117"/>
    <cellStyle name="Normaallaad 7" xfId="118"/>
    <cellStyle name="Normaallaad 8" xfId="119"/>
    <cellStyle name="Normaallaad 9" xfId="120"/>
    <cellStyle name="Normal" xfId="0" builtinId="0"/>
    <cellStyle name="Normal 2" xfId="121"/>
    <cellStyle name="Normal 2 2" xfId="122"/>
    <cellStyle name="Normal 2 3" xfId="123"/>
    <cellStyle name="Normal_SAPERrahavood130307 2" xfId="124"/>
    <cellStyle name="Normal_SAPERrahavood130307 2 2" xfId="125"/>
    <cellStyle name="Note" xfId="126"/>
    <cellStyle name="Note 2" xfId="127"/>
    <cellStyle name="Note 3" xfId="128"/>
    <cellStyle name="Output" xfId="129"/>
    <cellStyle name="Percent" xfId="133" builtinId="5"/>
    <cellStyle name="Percent 2" xfId="130"/>
    <cellStyle name="Percent 2 2" xfId="131"/>
    <cellStyle name="Percent 2 3" xfId="132"/>
    <cellStyle name="Protsent 2" xfId="134"/>
    <cellStyle name="Protsent 2 2" xfId="135"/>
    <cellStyle name="Protsent 2 3" xfId="136"/>
    <cellStyle name="Protsent 3" xfId="137"/>
    <cellStyle name="Protsent 4" xfId="138"/>
    <cellStyle name="Protsent 4 2" xfId="139"/>
    <cellStyle name="Protsent 4 3" xfId="140"/>
    <cellStyle name="Protsent 5" xfId="141"/>
    <cellStyle name="Protsent 6" xfId="142"/>
    <cellStyle name="Sheet Title" xfId="143"/>
    <cellStyle name="Title" xfId="144"/>
    <cellStyle name="Total" xfId="145"/>
    <cellStyle name="Warning Text" xfId="14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ec.europa.eu/economy_finance/publications/european_economy/2014/pdf/ee8_en.pdf" TargetMode="Externa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U31"/>
  <sheetViews>
    <sheetView workbookViewId="0">
      <selection activeCell="F4" sqref="F4"/>
    </sheetView>
  </sheetViews>
  <sheetFormatPr defaultRowHeight="15"/>
  <cols>
    <col min="1" max="1" width="25.85546875" customWidth="1"/>
    <col min="2" max="62" width="8.140625" customWidth="1"/>
  </cols>
  <sheetData>
    <row r="1" spans="1:62">
      <c r="A1" s="161" t="s">
        <v>172</v>
      </c>
      <c r="B1" s="162"/>
      <c r="C1" s="162"/>
      <c r="D1" s="162"/>
      <c r="E1" s="162"/>
      <c r="F1" s="162"/>
      <c r="G1" s="162"/>
      <c r="H1" s="162"/>
      <c r="I1" s="160"/>
      <c r="J1" s="160"/>
      <c r="K1" s="160"/>
      <c r="L1" s="160"/>
      <c r="M1" s="160"/>
      <c r="N1" s="160"/>
      <c r="O1" s="158"/>
    </row>
    <row r="2" spans="1:62" ht="68.25" customHeight="1">
      <c r="A2" s="163" t="s">
        <v>171</v>
      </c>
      <c r="B2" s="164"/>
      <c r="C2" s="164"/>
      <c r="D2" s="164"/>
      <c r="E2" s="164"/>
      <c r="F2" s="164"/>
      <c r="G2" s="164"/>
      <c r="H2" s="164"/>
      <c r="I2" s="159"/>
      <c r="J2" s="159"/>
      <c r="K2" s="159"/>
      <c r="L2" s="159"/>
      <c r="M2" s="159"/>
      <c r="N2" s="159"/>
      <c r="O2" s="159"/>
      <c r="P2" s="159"/>
    </row>
    <row r="3" spans="1:62" s="1" customFormat="1" ht="12.75">
      <c r="A3" s="38" t="s">
        <v>17</v>
      </c>
      <c r="W3" s="2"/>
      <c r="X3" s="3"/>
    </row>
    <row r="4" spans="1:62" s="1" customFormat="1" ht="12.75">
      <c r="A4" s="38" t="s">
        <v>170</v>
      </c>
      <c r="W4" s="2"/>
      <c r="X4" s="3"/>
    </row>
    <row r="5" spans="1:62" s="1" customFormat="1" ht="13.5" thickBot="1">
      <c r="A5" s="38"/>
      <c r="O5" s="145" t="s">
        <v>162</v>
      </c>
      <c r="P5" s="145" t="s">
        <v>162</v>
      </c>
      <c r="Q5" s="145" t="s">
        <v>162</v>
      </c>
      <c r="R5" s="145" t="s">
        <v>162</v>
      </c>
      <c r="S5" s="145" t="s">
        <v>162</v>
      </c>
      <c r="T5" s="29"/>
      <c r="U5" s="29"/>
      <c r="V5" s="29"/>
      <c r="W5" s="29"/>
    </row>
    <row r="6" spans="1:62" s="1" customFormat="1" ht="13.5" thickBot="1">
      <c r="A6" s="4" t="s">
        <v>0</v>
      </c>
      <c r="B6" s="1" t="s">
        <v>1</v>
      </c>
      <c r="C6" s="1" t="s">
        <v>1</v>
      </c>
      <c r="D6" s="1" t="s">
        <v>1</v>
      </c>
      <c r="E6" s="1" t="s">
        <v>1</v>
      </c>
      <c r="F6" s="1" t="s">
        <v>1</v>
      </c>
      <c r="G6" s="1" t="s">
        <v>1</v>
      </c>
      <c r="H6" s="1" t="s">
        <v>1</v>
      </c>
      <c r="I6" s="1" t="s">
        <v>1</v>
      </c>
      <c r="J6" s="1" t="s">
        <v>1</v>
      </c>
      <c r="K6" s="1" t="s">
        <v>1</v>
      </c>
      <c r="L6" s="1" t="s">
        <v>1</v>
      </c>
      <c r="M6" s="1" t="s">
        <v>1</v>
      </c>
      <c r="N6" s="1" t="s">
        <v>1</v>
      </c>
      <c r="O6" s="145" t="s">
        <v>2</v>
      </c>
      <c r="P6" s="145" t="s">
        <v>2</v>
      </c>
      <c r="Q6" s="145" t="s">
        <v>2</v>
      </c>
      <c r="R6" s="145" t="s">
        <v>2</v>
      </c>
      <c r="S6" s="145" t="s">
        <v>2</v>
      </c>
      <c r="T6" s="1" t="s">
        <v>163</v>
      </c>
      <c r="U6" s="1" t="s">
        <v>163</v>
      </c>
      <c r="V6" s="1" t="s">
        <v>163</v>
      </c>
      <c r="W6" s="1" t="s">
        <v>163</v>
      </c>
      <c r="X6" s="1" t="s">
        <v>163</v>
      </c>
      <c r="Y6" s="1" t="s">
        <v>163</v>
      </c>
      <c r="Z6" s="1" t="s">
        <v>163</v>
      </c>
      <c r="AA6" s="1" t="s">
        <v>163</v>
      </c>
      <c r="AB6" s="1" t="s">
        <v>163</v>
      </c>
      <c r="AC6" s="1" t="s">
        <v>163</v>
      </c>
      <c r="AD6" s="1" t="s">
        <v>163</v>
      </c>
      <c r="AE6" s="1" t="s">
        <v>163</v>
      </c>
      <c r="AF6" s="1" t="s">
        <v>163</v>
      </c>
      <c r="AG6" s="1" t="s">
        <v>163</v>
      </c>
      <c r="AH6" s="1" t="s">
        <v>163</v>
      </c>
      <c r="AI6" s="1" t="s">
        <v>163</v>
      </c>
      <c r="AJ6" s="1" t="s">
        <v>163</v>
      </c>
      <c r="AK6" s="1" t="s">
        <v>163</v>
      </c>
      <c r="AL6" s="1" t="s">
        <v>163</v>
      </c>
      <c r="AM6" s="1" t="s">
        <v>163</v>
      </c>
      <c r="AN6" s="1" t="s">
        <v>163</v>
      </c>
      <c r="AO6" s="1" t="s">
        <v>164</v>
      </c>
      <c r="AP6" s="1" t="s">
        <v>164</v>
      </c>
      <c r="AQ6" s="1" t="s">
        <v>164</v>
      </c>
      <c r="AR6" s="1" t="s">
        <v>164</v>
      </c>
      <c r="AS6" s="1" t="s">
        <v>164</v>
      </c>
      <c r="AT6" s="1" t="s">
        <v>164</v>
      </c>
      <c r="AU6" s="1" t="s">
        <v>164</v>
      </c>
      <c r="AV6" s="1" t="s">
        <v>164</v>
      </c>
      <c r="AW6" s="1" t="s">
        <v>164</v>
      </c>
      <c r="AX6" s="1" t="s">
        <v>164</v>
      </c>
      <c r="AY6" s="1" t="s">
        <v>164</v>
      </c>
      <c r="AZ6" s="1" t="s">
        <v>164</v>
      </c>
      <c r="BA6" s="1" t="s">
        <v>164</v>
      </c>
      <c r="BB6" s="1" t="s">
        <v>164</v>
      </c>
      <c r="BC6" s="1" t="s">
        <v>164</v>
      </c>
      <c r="BD6" s="1" t="s">
        <v>164</v>
      </c>
      <c r="BE6" s="1" t="s">
        <v>164</v>
      </c>
      <c r="BF6" s="1" t="s">
        <v>164</v>
      </c>
      <c r="BG6" s="1" t="s">
        <v>164</v>
      </c>
      <c r="BH6" s="1" t="s">
        <v>164</v>
      </c>
    </row>
    <row r="7" spans="1:62" s="1" customFormat="1" ht="13.5" thickBot="1">
      <c r="A7" s="5"/>
      <c r="B7" s="6">
        <v>2000</v>
      </c>
      <c r="C7" s="7">
        <v>2001</v>
      </c>
      <c r="D7" s="7">
        <v>2002</v>
      </c>
      <c r="E7" s="7">
        <v>2003</v>
      </c>
      <c r="F7" s="7">
        <v>2004</v>
      </c>
      <c r="G7" s="7">
        <v>2005</v>
      </c>
      <c r="H7" s="7">
        <v>2006</v>
      </c>
      <c r="I7" s="7">
        <v>2007</v>
      </c>
      <c r="J7" s="7">
        <v>2008</v>
      </c>
      <c r="K7" s="7">
        <v>2009</v>
      </c>
      <c r="L7" s="7">
        <v>2010</v>
      </c>
      <c r="M7" s="7">
        <v>2011</v>
      </c>
      <c r="N7" s="7">
        <v>2012</v>
      </c>
      <c r="O7" s="8">
        <v>2015</v>
      </c>
      <c r="P7" s="8">
        <v>2016</v>
      </c>
      <c r="Q7" s="8">
        <v>2017</v>
      </c>
      <c r="R7" s="8">
        <v>2018</v>
      </c>
      <c r="S7" s="8">
        <v>2019</v>
      </c>
      <c r="T7" s="7">
        <v>2020</v>
      </c>
      <c r="U7" s="7">
        <v>2021</v>
      </c>
      <c r="V7" s="7">
        <v>2022</v>
      </c>
      <c r="W7" s="7">
        <v>2023</v>
      </c>
      <c r="X7" s="7">
        <v>2024</v>
      </c>
      <c r="Y7" s="7">
        <v>2025</v>
      </c>
      <c r="Z7" s="7">
        <v>2026</v>
      </c>
      <c r="AA7" s="7">
        <v>2027</v>
      </c>
      <c r="AB7" s="7">
        <v>2028</v>
      </c>
      <c r="AC7" s="7">
        <v>2029</v>
      </c>
      <c r="AD7" s="7">
        <v>2030</v>
      </c>
      <c r="AE7" s="7">
        <v>2031</v>
      </c>
      <c r="AF7" s="7">
        <v>2032</v>
      </c>
      <c r="AG7" s="7">
        <v>2033</v>
      </c>
      <c r="AH7" s="7">
        <v>2034</v>
      </c>
      <c r="AI7" s="7">
        <v>2035</v>
      </c>
      <c r="AJ7" s="7">
        <v>2036</v>
      </c>
      <c r="AK7" s="7">
        <v>2037</v>
      </c>
      <c r="AL7" s="7">
        <v>2038</v>
      </c>
      <c r="AM7" s="7">
        <v>2039</v>
      </c>
      <c r="AN7" s="7">
        <v>2040</v>
      </c>
      <c r="AO7" s="7">
        <v>2041</v>
      </c>
      <c r="AP7" s="7">
        <v>2042</v>
      </c>
      <c r="AQ7" s="7">
        <v>2043</v>
      </c>
      <c r="AR7" s="7">
        <v>2044</v>
      </c>
      <c r="AS7" s="7">
        <v>2045</v>
      </c>
      <c r="AT7" s="7">
        <v>2046</v>
      </c>
      <c r="AU7" s="7">
        <v>2047</v>
      </c>
      <c r="AV7" s="7">
        <v>2048</v>
      </c>
      <c r="AW7" s="7">
        <v>2049</v>
      </c>
      <c r="AX7" s="7">
        <v>2050</v>
      </c>
      <c r="AY7" s="7">
        <v>2051</v>
      </c>
      <c r="AZ7" s="7">
        <v>2052</v>
      </c>
      <c r="BA7" s="7">
        <v>2053</v>
      </c>
      <c r="BB7" s="7">
        <v>2054</v>
      </c>
      <c r="BC7" s="7">
        <v>2055</v>
      </c>
      <c r="BD7" s="7">
        <v>2056</v>
      </c>
      <c r="BE7" s="7">
        <v>2057</v>
      </c>
      <c r="BF7" s="7">
        <v>2058</v>
      </c>
      <c r="BG7" s="7">
        <v>2059</v>
      </c>
      <c r="BH7" s="9">
        <v>2060</v>
      </c>
      <c r="BI7" s="7">
        <v>2059</v>
      </c>
      <c r="BJ7" s="7">
        <v>2060</v>
      </c>
    </row>
    <row r="8" spans="1:62" s="1" customFormat="1" ht="12.75">
      <c r="A8" s="10" t="s">
        <v>3</v>
      </c>
      <c r="B8" s="11">
        <v>6170.7713999999996</v>
      </c>
      <c r="C8" s="11">
        <v>6976.3674000000001</v>
      </c>
      <c r="D8" s="11">
        <v>7773.8411999999998</v>
      </c>
      <c r="E8" s="11">
        <v>8708.8758999999991</v>
      </c>
      <c r="F8" s="11">
        <v>9707.6569999999992</v>
      </c>
      <c r="G8" s="11">
        <v>11262.295599999999</v>
      </c>
      <c r="H8" s="11">
        <v>13521.7055</v>
      </c>
      <c r="I8" s="11">
        <v>16246.397300000001</v>
      </c>
      <c r="J8" s="11">
        <v>16517.2706</v>
      </c>
      <c r="K8" s="11">
        <v>14145.8642</v>
      </c>
      <c r="L8" s="11">
        <v>14718.4702</v>
      </c>
      <c r="M8" s="11">
        <v>16667.6338</v>
      </c>
      <c r="N8" s="11">
        <v>18006.025300000001</v>
      </c>
      <c r="O8" s="146">
        <v>19014.8472</v>
      </c>
      <c r="P8" s="146">
        <v>19962.675599999999</v>
      </c>
      <c r="Q8" s="146">
        <v>20575.631038173869</v>
      </c>
      <c r="R8" s="146">
        <v>21702.769315950736</v>
      </c>
      <c r="S8" s="146">
        <v>23101.035124632348</v>
      </c>
      <c r="T8" s="12">
        <v>24565.729913608699</v>
      </c>
      <c r="U8" s="12">
        <v>26030.684215315476</v>
      </c>
      <c r="V8" s="12">
        <v>27446.442674051654</v>
      </c>
      <c r="W8" s="12">
        <v>28885.432944251825</v>
      </c>
      <c r="X8" s="12">
        <v>30371.864891627516</v>
      </c>
      <c r="Y8" s="12">
        <v>31911.752835295378</v>
      </c>
      <c r="Z8" s="12">
        <v>33503.329858487137</v>
      </c>
      <c r="AA8" s="12">
        <v>35164.203520964693</v>
      </c>
      <c r="AB8" s="12">
        <v>36863.336287291604</v>
      </c>
      <c r="AC8" s="12">
        <v>38561.702442968322</v>
      </c>
      <c r="AD8" s="12">
        <v>40290.746751978928</v>
      </c>
      <c r="AE8" s="12">
        <v>42047.683782122491</v>
      </c>
      <c r="AF8" s="12">
        <v>43816.391243494261</v>
      </c>
      <c r="AG8" s="12">
        <v>45618.785561794524</v>
      </c>
      <c r="AH8" s="12">
        <v>47460.258965358466</v>
      </c>
      <c r="AI8" s="12">
        <v>49333.068839922693</v>
      </c>
      <c r="AJ8" s="12">
        <v>51234.161507206059</v>
      </c>
      <c r="AK8" s="12">
        <v>53161.561329287397</v>
      </c>
      <c r="AL8" s="12">
        <v>55112.368120140512</v>
      </c>
      <c r="AM8" s="12">
        <v>57094.65069682202</v>
      </c>
      <c r="AN8" s="12">
        <v>59134.019413495662</v>
      </c>
      <c r="AO8" s="12">
        <v>61223.776549613125</v>
      </c>
      <c r="AP8" s="12">
        <v>63375.790644446839</v>
      </c>
      <c r="AQ8" s="12">
        <v>65617.811137704441</v>
      </c>
      <c r="AR8" s="12">
        <v>67937.835256046616</v>
      </c>
      <c r="AS8" s="12">
        <v>70306.430116018528</v>
      </c>
      <c r="AT8" s="12">
        <v>72699.048037945453</v>
      </c>
      <c r="AU8" s="12">
        <v>75133.609032402281</v>
      </c>
      <c r="AV8" s="12">
        <v>77611.881611901961</v>
      </c>
      <c r="AW8" s="12">
        <v>80168.002714332557</v>
      </c>
      <c r="AX8" s="12">
        <v>82844.995844967867</v>
      </c>
      <c r="AY8" s="12">
        <v>85635.3656633215</v>
      </c>
      <c r="AZ8" s="12">
        <v>88524.141226426684</v>
      </c>
      <c r="BA8" s="12">
        <v>91562.345671977702</v>
      </c>
      <c r="BB8" s="12">
        <v>94458.245305426521</v>
      </c>
      <c r="BC8" s="12">
        <v>97432.89833307208</v>
      </c>
      <c r="BD8" s="12">
        <v>100514.5156703213</v>
      </c>
      <c r="BE8" s="12">
        <v>103710.08970256177</v>
      </c>
      <c r="BF8" s="12">
        <v>107044.20688269695</v>
      </c>
      <c r="BG8" s="12">
        <v>110524.33057964148</v>
      </c>
      <c r="BH8" s="147">
        <v>114156.51699876397</v>
      </c>
      <c r="BI8" s="11">
        <v>117963.00920031969</v>
      </c>
      <c r="BJ8" s="11">
        <v>121977.15588070794</v>
      </c>
    </row>
    <row r="9" spans="1:62" s="1" customFormat="1" ht="12.75">
      <c r="A9" s="10" t="s">
        <v>4</v>
      </c>
      <c r="B9" s="11">
        <v>10642.200699999999</v>
      </c>
      <c r="C9" s="11">
        <v>11315.7148</v>
      </c>
      <c r="D9" s="11">
        <v>12003.302299999999</v>
      </c>
      <c r="E9" s="11">
        <v>12893.486800000001</v>
      </c>
      <c r="F9" s="11">
        <v>13705.099099999999</v>
      </c>
      <c r="G9" s="11">
        <v>14989.7755</v>
      </c>
      <c r="H9" s="11">
        <v>16529.507900000001</v>
      </c>
      <c r="I9" s="11">
        <v>17810.245999999999</v>
      </c>
      <c r="J9" s="11">
        <v>16845.027600000001</v>
      </c>
      <c r="K9" s="11">
        <v>14364.6976</v>
      </c>
      <c r="L9" s="11">
        <v>14718.4702</v>
      </c>
      <c r="M9" s="11">
        <v>15834.5923</v>
      </c>
      <c r="N9" s="11">
        <v>16655.231199999998</v>
      </c>
      <c r="O9" s="148">
        <v>16916.3531</v>
      </c>
      <c r="P9" s="148">
        <v>17408.025699999998</v>
      </c>
      <c r="Q9" s="148">
        <v>17695.466535524931</v>
      </c>
      <c r="R9" s="148">
        <v>18163.69842633402</v>
      </c>
      <c r="S9" s="148">
        <v>18781.77869603358</v>
      </c>
      <c r="T9" s="149">
        <v>19379.182774145756</v>
      </c>
      <c r="U9" s="149">
        <v>19969.379377171903</v>
      </c>
      <c r="V9" s="149">
        <v>20481.979780637786</v>
      </c>
      <c r="W9" s="149">
        <v>20989.123701327488</v>
      </c>
      <c r="X9" s="149">
        <v>21489.011658750529</v>
      </c>
      <c r="Y9" s="149">
        <v>21984.935622593966</v>
      </c>
      <c r="Z9" s="149">
        <v>22476.656824146914</v>
      </c>
      <c r="AA9" s="149">
        <v>22973.80802228683</v>
      </c>
      <c r="AB9" s="149">
        <v>23455.156622485007</v>
      </c>
      <c r="AC9" s="149">
        <v>23896.715219391746</v>
      </c>
      <c r="AD9" s="149">
        <v>24319.588781664137</v>
      </c>
      <c r="AE9" s="149">
        <v>24722.720592438549</v>
      </c>
      <c r="AF9" s="149">
        <v>25097.601139551465</v>
      </c>
      <c r="AG9" s="149">
        <v>25457.906283031025</v>
      </c>
      <c r="AH9" s="149">
        <v>25807.036675050087</v>
      </c>
      <c r="AI9" s="149">
        <v>26141.152920205539</v>
      </c>
      <c r="AJ9" s="149">
        <v>26459.284229065557</v>
      </c>
      <c r="AK9" s="149">
        <v>26761.170728351179</v>
      </c>
      <c r="AL9" s="149">
        <v>27046.198655693457</v>
      </c>
      <c r="AM9" s="149">
        <v>27319.138980818581</v>
      </c>
      <c r="AN9" s="149">
        <v>27592.550774481377</v>
      </c>
      <c r="AO9" s="149">
        <v>27863.11451695225</v>
      </c>
      <c r="AP9" s="149">
        <v>28136.110028497624</v>
      </c>
      <c r="AQ9" s="149">
        <v>28423.224316539025</v>
      </c>
      <c r="AR9" s="149">
        <v>28718.243147844336</v>
      </c>
      <c r="AS9" s="149">
        <v>29008.361026323579</v>
      </c>
      <c r="AT9" s="149">
        <v>29283.978205332103</v>
      </c>
      <c r="AU9" s="149">
        <v>29553.154036483724</v>
      </c>
      <c r="AV9" s="149">
        <v>29817.063711834508</v>
      </c>
      <c r="AW9" s="149">
        <v>30088.978734400691</v>
      </c>
      <c r="AX9" s="149">
        <v>30384.272968805282</v>
      </c>
      <c r="AY9" s="149">
        <v>30698.855775771284</v>
      </c>
      <c r="AZ9" s="149">
        <v>31026.394866576145</v>
      </c>
      <c r="BA9" s="149">
        <v>31383.760702924068</v>
      </c>
      <c r="BB9" s="149">
        <v>31671.466476183454</v>
      </c>
      <c r="BC9" s="149">
        <v>31966.840909685652</v>
      </c>
      <c r="BD9" s="149">
        <v>32278.852415466208</v>
      </c>
      <c r="BE9" s="149">
        <v>32609.095734460865</v>
      </c>
      <c r="BF9" s="149">
        <v>32964.495800045588</v>
      </c>
      <c r="BG9" s="149">
        <v>33346.296390990843</v>
      </c>
      <c r="BH9" s="150">
        <v>33755.273694563111</v>
      </c>
      <c r="BI9" s="11">
        <v>34196.888709283274</v>
      </c>
      <c r="BJ9" s="11">
        <v>34667.225328039218</v>
      </c>
    </row>
    <row r="10" spans="1:62" s="1" customFormat="1" ht="12.75">
      <c r="A10" s="13" t="s">
        <v>5</v>
      </c>
      <c r="B10" s="14"/>
      <c r="C10" s="15">
        <v>6.3287107524668373E-2</v>
      </c>
      <c r="D10" s="15">
        <v>6.0763947497156856E-2</v>
      </c>
      <c r="E10" s="15">
        <v>7.4161633003277938E-2</v>
      </c>
      <c r="F10" s="15">
        <v>6.2947464296469358E-2</v>
      </c>
      <c r="G10" s="15">
        <v>9.3737111320851385E-2</v>
      </c>
      <c r="H10" s="15">
        <v>0.10271884325419012</v>
      </c>
      <c r="I10" s="15">
        <v>7.7481925520601846E-2</v>
      </c>
      <c r="J10" s="15">
        <v>-5.419455744743773E-2</v>
      </c>
      <c r="K10" s="15">
        <v>-0.14724404488360721</v>
      </c>
      <c r="L10" s="15">
        <v>2.4627918376785018E-2</v>
      </c>
      <c r="M10" s="15">
        <v>7.5831393129430102E-2</v>
      </c>
      <c r="N10" s="15">
        <v>5.1825704410463302E-2</v>
      </c>
      <c r="O10" s="16">
        <v>1.5678071163611529E-2</v>
      </c>
      <c r="P10" s="16">
        <v>2.9064928894159792E-2</v>
      </c>
      <c r="Q10" s="16">
        <v>1.6511972148853804E-2</v>
      </c>
      <c r="R10" s="16">
        <v>2.6460556429471982E-2</v>
      </c>
      <c r="S10" s="16">
        <v>3.4028327006544901E-2</v>
      </c>
      <c r="T10" s="15">
        <v>3.1807641213360549E-2</v>
      </c>
      <c r="U10" s="15">
        <v>3.0455185334932855E-2</v>
      </c>
      <c r="V10" s="15">
        <v>2.5669320702668585E-2</v>
      </c>
      <c r="W10" s="15">
        <v>2.4760493180894461E-2</v>
      </c>
      <c r="X10" s="15">
        <v>2.3816523478368268E-2</v>
      </c>
      <c r="Y10" s="15">
        <v>2.307802572397466E-2</v>
      </c>
      <c r="Z10" s="15">
        <v>2.2366278891788216E-2</v>
      </c>
      <c r="AA10" s="15">
        <v>2.2118556243908127E-2</v>
      </c>
      <c r="AB10" s="15">
        <v>2.0952059829664416E-2</v>
      </c>
      <c r="AC10" s="15">
        <v>1.8825651178276281E-2</v>
      </c>
      <c r="AD10" s="15">
        <v>1.7695886584832232E-2</v>
      </c>
      <c r="AE10" s="15">
        <v>1.657642382005875E-2</v>
      </c>
      <c r="AF10" s="15">
        <v>1.5163401847755109E-2</v>
      </c>
      <c r="AG10" s="15">
        <v>1.4356158641462891E-2</v>
      </c>
      <c r="AH10" s="15">
        <v>1.3714026131511625E-2</v>
      </c>
      <c r="AI10" s="15">
        <v>1.2946710982840948E-2</v>
      </c>
      <c r="AJ10" s="15">
        <v>1.2169750501483056E-2</v>
      </c>
      <c r="AK10" s="15">
        <v>1.1409473388323876E-2</v>
      </c>
      <c r="AL10" s="15">
        <v>1.0650801873937299E-2</v>
      </c>
      <c r="AM10" s="15">
        <v>1.0091633526756905E-2</v>
      </c>
      <c r="AN10" s="15">
        <v>1.0008067745281624E-2</v>
      </c>
      <c r="AO10" s="15">
        <v>9.8056806955701958E-3</v>
      </c>
      <c r="AP10" s="15">
        <v>9.7977385614691492E-3</v>
      </c>
      <c r="AQ10" s="15">
        <v>1.0204477013723512E-2</v>
      </c>
      <c r="AR10" s="15">
        <v>1.0379499103261303E-2</v>
      </c>
      <c r="AS10" s="15">
        <v>1.0102215410103144E-2</v>
      </c>
      <c r="AT10" s="15">
        <v>9.5013013233811172E-3</v>
      </c>
      <c r="AU10" s="15">
        <v>9.1919147482020236E-3</v>
      </c>
      <c r="AV10" s="15">
        <v>8.9300003317744903E-3</v>
      </c>
      <c r="AW10" s="15">
        <v>9.119443322591847E-3</v>
      </c>
      <c r="AX10" s="15">
        <v>9.814033138551892E-3</v>
      </c>
      <c r="AY10" s="15">
        <v>1.0353474881198421E-2</v>
      </c>
      <c r="AZ10" s="15">
        <v>1.0669423420770263E-2</v>
      </c>
      <c r="BA10" s="15">
        <v>1.1518123129829139E-2</v>
      </c>
      <c r="BB10" s="15">
        <v>9.1673453663754234E-3</v>
      </c>
      <c r="BC10" s="15">
        <v>9.3262000900500297E-3</v>
      </c>
      <c r="BD10" s="15">
        <v>9.7604735689105215E-3</v>
      </c>
      <c r="BE10" s="15">
        <v>1.0230949810236201E-2</v>
      </c>
      <c r="BF10" s="15">
        <v>1.0898801625128796E-2</v>
      </c>
      <c r="BG10" s="15">
        <v>1.1582175964745867E-2</v>
      </c>
      <c r="BH10" s="151">
        <v>1.2264549525288881E-2</v>
      </c>
      <c r="BI10" s="15">
        <v>1.308284503085777E-2</v>
      </c>
      <c r="BJ10" s="15">
        <v>1.3753783940825715E-2</v>
      </c>
    </row>
    <row r="11" spans="1:62" s="1" customFormat="1" ht="12.75">
      <c r="A11" s="13" t="s">
        <v>6</v>
      </c>
      <c r="B11" s="14"/>
      <c r="C11" s="15">
        <v>0.13055029068164803</v>
      </c>
      <c r="D11" s="15">
        <v>0.11431075146644365</v>
      </c>
      <c r="E11" s="15">
        <v>0.12027962444100337</v>
      </c>
      <c r="F11" s="15">
        <v>0.11468542111158109</v>
      </c>
      <c r="G11" s="15">
        <v>0.16014560465002003</v>
      </c>
      <c r="H11" s="15">
        <v>0.20061717257714329</v>
      </c>
      <c r="I11" s="15">
        <v>0.20150503943455944</v>
      </c>
      <c r="J11" s="15">
        <v>1.6672822595567016E-2</v>
      </c>
      <c r="K11" s="15">
        <v>-0.14357132346066914</v>
      </c>
      <c r="L11" s="15">
        <v>4.0478686342825254E-2</v>
      </c>
      <c r="M11" s="15">
        <v>0.13242976841438314</v>
      </c>
      <c r="N11" s="15">
        <v>8.0298830419468503E-2</v>
      </c>
      <c r="O11" s="16">
        <v>5.6026906726605485E-2</v>
      </c>
      <c r="P11" s="16">
        <v>4.9846753435915048E-2</v>
      </c>
      <c r="Q11" s="16">
        <v>3.0705074332514348E-2</v>
      </c>
      <c r="R11" s="16">
        <v>5.4780253188137618E-2</v>
      </c>
      <c r="S11" s="16">
        <v>6.4427990194501961E-2</v>
      </c>
      <c r="T11" s="15">
        <v>6.3403859657118256E-2</v>
      </c>
      <c r="U11" s="15">
        <v>5.9634063667501014E-2</v>
      </c>
      <c r="V11" s="15">
        <v>5.4388061682343336E-2</v>
      </c>
      <c r="W11" s="15">
        <v>5.2429026496778608E-2</v>
      </c>
      <c r="X11" s="15">
        <v>5.1459569612284151E-2</v>
      </c>
      <c r="Y11" s="15">
        <v>5.070113241852181E-2</v>
      </c>
      <c r="Z11" s="15">
        <v>4.9874321583220249E-2</v>
      </c>
      <c r="AA11" s="15">
        <v>4.9573390749302559E-2</v>
      </c>
      <c r="AB11" s="15">
        <v>4.8319955983473273E-2</v>
      </c>
      <c r="AC11" s="15">
        <v>4.6071960021215386E-2</v>
      </c>
      <c r="AD11" s="15">
        <v>4.4838381074274736E-2</v>
      </c>
      <c r="AE11" s="15">
        <v>4.3606464803417122E-2</v>
      </c>
      <c r="AF11" s="15">
        <v>4.2064325600825958E-2</v>
      </c>
      <c r="AG11" s="15">
        <v>4.1135161229597594E-2</v>
      </c>
      <c r="AH11" s="15">
        <v>4.0366559102488875E-2</v>
      </c>
      <c r="AI11" s="15">
        <v>3.946059114281697E-2</v>
      </c>
      <c r="AJ11" s="15">
        <v>3.8535868779055349E-2</v>
      </c>
      <c r="AK11" s="15">
        <v>3.7619427455844123E-2</v>
      </c>
      <c r="AL11" s="15">
        <v>3.6695814458300946E-2</v>
      </c>
      <c r="AM11" s="15">
        <v>3.5968016695640648E-2</v>
      </c>
      <c r="AN11" s="15">
        <v>3.5719085619822399E-2</v>
      </c>
      <c r="AO11" s="15">
        <v>3.5339338621729777E-2</v>
      </c>
      <c r="AP11" s="15">
        <v>3.5149973035227822E-2</v>
      </c>
      <c r="AQ11" s="15">
        <v>3.5376607857026343E-2</v>
      </c>
      <c r="AR11" s="15">
        <v>3.5356621595825644E-2</v>
      </c>
      <c r="AS11" s="15">
        <v>3.4864149719299409E-2</v>
      </c>
      <c r="AT11" s="15">
        <v>3.4031281605091612E-2</v>
      </c>
      <c r="AU11" s="15">
        <v>3.348821009576497E-2</v>
      </c>
      <c r="AV11" s="15">
        <v>3.298487336647038E-2</v>
      </c>
      <c r="AW11" s="15">
        <v>3.293466218500507E-2</v>
      </c>
      <c r="AX11" s="15">
        <v>3.339228919266457E-2</v>
      </c>
      <c r="AY11" s="15">
        <v>3.3681814935151877E-2</v>
      </c>
      <c r="AZ11" s="15">
        <v>3.3733441093280359E-2</v>
      </c>
      <c r="BA11" s="15">
        <v>3.4320631676955982E-2</v>
      </c>
      <c r="BB11" s="15">
        <v>3.1627626096685901E-2</v>
      </c>
      <c r="BC11" s="15">
        <v>3.1491724391313314E-2</v>
      </c>
      <c r="BD11" s="15">
        <v>3.162809882463713E-2</v>
      </c>
      <c r="BE11" s="15">
        <v>3.1792164653329014E-2</v>
      </c>
      <c r="BF11" s="15">
        <v>3.214843598821826E-2</v>
      </c>
      <c r="BG11" s="15">
        <v>3.2511088626759443E-2</v>
      </c>
      <c r="BH11" s="151">
        <v>3.2863229300495123E-2</v>
      </c>
      <c r="BI11" s="15">
        <v>3.3344501931474868E-2</v>
      </c>
      <c r="BJ11" s="15">
        <v>3.4028859619642304E-2</v>
      </c>
    </row>
    <row r="12" spans="1:62" s="1" customFormat="1" ht="12.75">
      <c r="A12" s="13" t="s">
        <v>7</v>
      </c>
      <c r="B12" s="17">
        <v>0.04</v>
      </c>
      <c r="C12" s="17">
        <v>5.8000000000000003E-2</v>
      </c>
      <c r="D12" s="17">
        <v>3.5999999999999997E-2</v>
      </c>
      <c r="E12" s="17">
        <v>1.325E-2</v>
      </c>
      <c r="F12" s="17">
        <v>3.0492500000000002E-2</v>
      </c>
      <c r="G12" s="17">
        <v>4.0844640073094303E-2</v>
      </c>
      <c r="H12" s="17">
        <v>4.4299999999999999E-2</v>
      </c>
      <c r="I12" s="17">
        <v>6.5799999999999997E-2</v>
      </c>
      <c r="J12" s="17">
        <v>0.103975</v>
      </c>
      <c r="K12" s="17">
        <v>-7.5000000000000067E-4</v>
      </c>
      <c r="L12" s="17">
        <v>2.9825000000000001E-2</v>
      </c>
      <c r="M12" s="17">
        <v>4.9824999999999987E-2</v>
      </c>
      <c r="N12" s="17">
        <v>3.9376943014055255E-2</v>
      </c>
      <c r="O12" s="16">
        <v>2.7924999999999998E-2</v>
      </c>
      <c r="P12" s="16">
        <v>-1.1000000000000001E-3</v>
      </c>
      <c r="Q12" s="16">
        <v>-2.5913754997965552E-3</v>
      </c>
      <c r="R12" s="16">
        <v>1.9738890397522857E-2</v>
      </c>
      <c r="S12" s="16">
        <v>2.93E-2</v>
      </c>
      <c r="T12" s="15">
        <v>2.98E-2</v>
      </c>
      <c r="U12" s="15">
        <v>2.87E-2</v>
      </c>
      <c r="V12" s="15">
        <v>2.8000000000000001E-2</v>
      </c>
      <c r="W12" s="15">
        <v>2.7E-2</v>
      </c>
      <c r="X12" s="15">
        <v>2.7E-2</v>
      </c>
      <c r="Y12" s="15">
        <v>2.7E-2</v>
      </c>
      <c r="Z12" s="15">
        <v>2.690625E-2</v>
      </c>
      <c r="AA12" s="15">
        <v>2.6860714285714286E-2</v>
      </c>
      <c r="AB12" s="15">
        <v>2.680625E-2</v>
      </c>
      <c r="AC12" s="15">
        <v>2.6742857142857145E-2</v>
      </c>
      <c r="AD12" s="15">
        <v>2.6670535714285713E-2</v>
      </c>
      <c r="AE12" s="15">
        <v>2.6589285714285715E-2</v>
      </c>
      <c r="AF12" s="15">
        <v>2.6499107142857144E-2</v>
      </c>
      <c r="AG12" s="15">
        <v>2.64E-2</v>
      </c>
      <c r="AH12" s="15">
        <v>2.6291964285714287E-2</v>
      </c>
      <c r="AI12" s="15">
        <v>2.6175E-2</v>
      </c>
      <c r="AJ12" s="15">
        <v>2.6049107142857141E-2</v>
      </c>
      <c r="AK12" s="15">
        <v>2.5914285714285713E-2</v>
      </c>
      <c r="AL12" s="15">
        <v>2.5770535714285715E-2</v>
      </c>
      <c r="AM12" s="15">
        <v>2.5617857142857144E-2</v>
      </c>
      <c r="AN12" s="15">
        <v>2.545625E-2</v>
      </c>
      <c r="AO12" s="15">
        <v>2.5285714285714286E-2</v>
      </c>
      <c r="AP12" s="15">
        <v>2.5106249999999997E-2</v>
      </c>
      <c r="AQ12" s="15">
        <v>2.4917857142857141E-2</v>
      </c>
      <c r="AR12" s="15">
        <v>2.4720535714285716E-2</v>
      </c>
      <c r="AS12" s="15">
        <v>2.4514285714285714E-2</v>
      </c>
      <c r="AT12" s="15">
        <v>2.4299107142857143E-2</v>
      </c>
      <c r="AU12" s="15">
        <v>2.4075000000000003E-2</v>
      </c>
      <c r="AV12" s="15">
        <v>2.3841964285714286E-2</v>
      </c>
      <c r="AW12" s="15">
        <v>2.3599999999999999E-2</v>
      </c>
      <c r="AX12" s="15">
        <v>2.3349107142857144E-2</v>
      </c>
      <c r="AY12" s="15">
        <v>2.3089285714285715E-2</v>
      </c>
      <c r="AZ12" s="15">
        <v>2.2820535714285717E-2</v>
      </c>
      <c r="BA12" s="15">
        <v>2.2542857142857142E-2</v>
      </c>
      <c r="BB12" s="15">
        <v>2.2256249999999998E-2</v>
      </c>
      <c r="BC12" s="15">
        <v>2.1960714285714285E-2</v>
      </c>
      <c r="BD12" s="15">
        <v>2.1656250000000002E-2</v>
      </c>
      <c r="BE12" s="15">
        <v>2.1342857142857143E-2</v>
      </c>
      <c r="BF12" s="15">
        <v>2.1020535714285714E-2</v>
      </c>
      <c r="BG12" s="15">
        <v>2.0689285714285712E-2</v>
      </c>
      <c r="BH12" s="151">
        <v>2.0349107142857141E-2</v>
      </c>
      <c r="BI12" s="17">
        <v>0.02</v>
      </c>
      <c r="BJ12" s="17">
        <v>0.02</v>
      </c>
    </row>
    <row r="13" spans="1:62" s="1" customFormat="1" ht="12.75">
      <c r="A13" s="13" t="s">
        <v>8</v>
      </c>
      <c r="B13" s="18">
        <v>585.29999999999995</v>
      </c>
      <c r="C13" s="18">
        <v>589.6</v>
      </c>
      <c r="D13" s="18">
        <v>589.9</v>
      </c>
      <c r="E13" s="18">
        <v>602.9</v>
      </c>
      <c r="F13" s="18">
        <v>601.9</v>
      </c>
      <c r="G13" s="18">
        <v>615.6</v>
      </c>
      <c r="H13" s="18">
        <v>651.70000000000005</v>
      </c>
      <c r="I13" s="18">
        <v>657.6</v>
      </c>
      <c r="J13" s="18">
        <v>656</v>
      </c>
      <c r="K13" s="18">
        <v>593.9</v>
      </c>
      <c r="L13" s="18">
        <v>568</v>
      </c>
      <c r="M13" s="18">
        <v>603.20000000000005</v>
      </c>
      <c r="N13" s="18">
        <v>614.9</v>
      </c>
      <c r="O13" s="152">
        <v>621.29999999999995</v>
      </c>
      <c r="P13" s="152">
        <v>624.79999999999995</v>
      </c>
      <c r="Q13" s="152">
        <v>631.16970000000003</v>
      </c>
      <c r="R13" s="152">
        <v>627.53845679999995</v>
      </c>
      <c r="S13" s="152">
        <v>625.40322980576059</v>
      </c>
      <c r="T13" s="19">
        <v>622.84180674666413</v>
      </c>
      <c r="U13" s="19">
        <v>621.53203523449986</v>
      </c>
      <c r="V13" s="19">
        <v>617.3307937257282</v>
      </c>
      <c r="W13" s="19">
        <v>612.70822819812201</v>
      </c>
      <c r="X13" s="19">
        <v>607.74870477801016</v>
      </c>
      <c r="Y13" s="19">
        <v>602.66614516919162</v>
      </c>
      <c r="Z13" s="19">
        <v>597.55333878934971</v>
      </c>
      <c r="AA13" s="19">
        <v>592.74352172504587</v>
      </c>
      <c r="AB13" s="19">
        <v>587.75350477169354</v>
      </c>
      <c r="AC13" s="19">
        <v>582.081238803323</v>
      </c>
      <c r="AD13" s="19">
        <v>576.34077456838327</v>
      </c>
      <c r="AE13" s="19">
        <v>570.56170275165368</v>
      </c>
      <c r="AF13" s="19">
        <v>564.59379316146044</v>
      </c>
      <c r="AG13" s="19">
        <v>558.77842173967031</v>
      </c>
      <c r="AH13" s="19">
        <v>553.19383632409938</v>
      </c>
      <c r="AI13" s="19">
        <v>547.74880927071081</v>
      </c>
      <c r="AJ13" s="19">
        <v>542.40790416030984</v>
      </c>
      <c r="AK13" s="19">
        <v>537.14153489894625</v>
      </c>
      <c r="AL13" s="19">
        <v>531.90391915370185</v>
      </c>
      <c r="AM13" s="19">
        <v>526.74492192586195</v>
      </c>
      <c r="AN13" s="19">
        <v>521.84606499852441</v>
      </c>
      <c r="AO13" s="19">
        <v>517.06878985242838</v>
      </c>
      <c r="AP13" s="19">
        <v>512.42948031650985</v>
      </c>
      <c r="AQ13" s="19">
        <v>508.03645789637261</v>
      </c>
      <c r="AR13" s="19">
        <v>503.76699106231996</v>
      </c>
      <c r="AS13" s="19">
        <v>499.39550165104043</v>
      </c>
      <c r="AT13" s="19">
        <v>494.76606093543711</v>
      </c>
      <c r="AU13" s="19">
        <v>490.02840630208988</v>
      </c>
      <c r="AV13" s="19">
        <v>485.32118793559528</v>
      </c>
      <c r="AW13" s="19">
        <v>480.85964828812922</v>
      </c>
      <c r="AX13" s="19">
        <v>476.8768045381384</v>
      </c>
      <c r="AY13" s="19">
        <v>473.28830867229925</v>
      </c>
      <c r="AZ13" s="19">
        <v>469.98242367599994</v>
      </c>
      <c r="BA13" s="19">
        <v>467.20015314552688</v>
      </c>
      <c r="BB13" s="19">
        <v>463.46273068663425</v>
      </c>
      <c r="BC13" s="19">
        <v>459.93472546429018</v>
      </c>
      <c r="BD13" s="19">
        <v>456.73709828400075</v>
      </c>
      <c r="BE13" s="19">
        <v>453.87958798988058</v>
      </c>
      <c r="BF13" s="19">
        <v>451.44461372773264</v>
      </c>
      <c r="BG13" s="19">
        <v>449.43223404037803</v>
      </c>
      <c r="BH13" s="153">
        <v>447.83620496680953</v>
      </c>
      <c r="BI13" s="18">
        <v>446.71215157742807</v>
      </c>
      <c r="BJ13" s="18">
        <v>445.99097378565335</v>
      </c>
    </row>
    <row r="14" spans="1:62" s="1" customFormat="1" ht="12.75">
      <c r="A14" s="13" t="s">
        <v>9</v>
      </c>
      <c r="B14" s="20"/>
      <c r="C14" s="21">
        <v>7.3466598325646615E-3</v>
      </c>
      <c r="D14" s="21">
        <v>5.0881953867021323E-4</v>
      </c>
      <c r="E14" s="21">
        <v>2.2037633497203002E-2</v>
      </c>
      <c r="F14" s="21">
        <v>-1.6586498590147603E-3</v>
      </c>
      <c r="G14" s="21">
        <v>2.2761256022595155E-2</v>
      </c>
      <c r="H14" s="22">
        <v>5.8641975308642014E-2</v>
      </c>
      <c r="I14" s="22">
        <v>9.0532453582936601E-3</v>
      </c>
      <c r="J14" s="22">
        <v>-2.4330900243308973E-3</v>
      </c>
      <c r="K14" s="22">
        <v>-9.466463414634152E-2</v>
      </c>
      <c r="L14" s="22">
        <v>-4.3610035359488042E-2</v>
      </c>
      <c r="M14" s="22">
        <v>6.1971830985915632E-2</v>
      </c>
      <c r="N14" s="22">
        <v>1.93965517241379E-2</v>
      </c>
      <c r="O14" s="23">
        <v>1.040819645470803E-2</v>
      </c>
      <c r="P14" s="23">
        <v>5.6333494286173735E-3</v>
      </c>
      <c r="Q14" s="23">
        <v>1.0194782330345875E-2</v>
      </c>
      <c r="R14" s="23">
        <v>-5.753196327390353E-3</v>
      </c>
      <c r="S14" s="23">
        <v>-3.4025436546590848E-3</v>
      </c>
      <c r="T14" s="22">
        <v>-4.0956345234929303E-3</v>
      </c>
      <c r="U14" s="22">
        <v>-2.1028959488216259E-3</v>
      </c>
      <c r="V14" s="22">
        <v>-6.7594931083263532E-3</v>
      </c>
      <c r="W14" s="22">
        <v>-7.4879879225009383E-3</v>
      </c>
      <c r="X14" s="22">
        <v>-8.0944292762267223E-3</v>
      </c>
      <c r="Y14" s="22">
        <v>-8.3629295609524146E-3</v>
      </c>
      <c r="Z14" s="22">
        <v>-8.4836462456449047E-3</v>
      </c>
      <c r="AA14" s="22">
        <v>-8.0491844862730089E-3</v>
      </c>
      <c r="AB14" s="22">
        <v>-8.418509474097724E-3</v>
      </c>
      <c r="AC14" s="22">
        <v>-9.650756520071857E-3</v>
      </c>
      <c r="AD14" s="22">
        <v>-9.8619640219659299E-3</v>
      </c>
      <c r="AE14" s="22">
        <v>-1.0027178488382082E-2</v>
      </c>
      <c r="AF14" s="22">
        <v>-1.0459709373082271E-2</v>
      </c>
      <c r="AG14" s="22">
        <v>-1.0300098039028649E-2</v>
      </c>
      <c r="AH14" s="22">
        <v>-9.9942753662251027E-3</v>
      </c>
      <c r="AI14" s="22">
        <v>-9.8428917602735311E-3</v>
      </c>
      <c r="AJ14" s="22">
        <v>-9.7506466833072736E-3</v>
      </c>
      <c r="AK14" s="22">
        <v>-9.7092413679265022E-3</v>
      </c>
      <c r="AL14" s="22">
        <v>-9.7509043798479356E-3</v>
      </c>
      <c r="AM14" s="22">
        <v>-9.6991149003907706E-3</v>
      </c>
      <c r="AN14" s="22">
        <v>-9.3002451915940032E-3</v>
      </c>
      <c r="AO14" s="22">
        <v>-9.154567728913543E-3</v>
      </c>
      <c r="AP14" s="22">
        <v>-8.9723255918087164E-3</v>
      </c>
      <c r="AQ14" s="22">
        <v>-8.5729306936513927E-3</v>
      </c>
      <c r="AR14" s="22">
        <v>-8.4038591476903735E-3</v>
      </c>
      <c r="AS14" s="22">
        <v>-8.6776019247730707E-3</v>
      </c>
      <c r="AT14" s="22">
        <v>-9.2700889381222007E-3</v>
      </c>
      <c r="AU14" s="22">
        <v>-9.5755449037671081E-3</v>
      </c>
      <c r="AV14" s="22">
        <v>-9.6060112147717813E-3</v>
      </c>
      <c r="AW14" s="22">
        <v>-9.1929628426981047E-3</v>
      </c>
      <c r="AX14" s="22">
        <v>-8.2827572747470324E-3</v>
      </c>
      <c r="AY14" s="22">
        <v>-7.5249956208598423E-3</v>
      </c>
      <c r="AZ14" s="22">
        <v>-6.9849285007128614E-3</v>
      </c>
      <c r="BA14" s="22">
        <v>-5.9199459177884384E-3</v>
      </c>
      <c r="BB14" s="22">
        <v>-7.9996173668386295E-3</v>
      </c>
      <c r="BC14" s="22">
        <v>-7.6122738437182091E-3</v>
      </c>
      <c r="BD14" s="22">
        <v>-6.9523499819708068E-3</v>
      </c>
      <c r="BE14" s="22">
        <v>-6.2563568951505832E-3</v>
      </c>
      <c r="BF14" s="22">
        <v>-5.3648023100836273E-3</v>
      </c>
      <c r="BG14" s="22">
        <v>-4.4576446947449666E-3</v>
      </c>
      <c r="BH14" s="154">
        <v>-3.5512118461559217E-3</v>
      </c>
      <c r="BI14" s="22">
        <v>-2.5099654224355339E-3</v>
      </c>
      <c r="BJ14" s="22">
        <v>-1.6144127470634206E-3</v>
      </c>
    </row>
    <row r="15" spans="1:62" s="1" customFormat="1" ht="12.75">
      <c r="A15" s="13" t="s">
        <v>10</v>
      </c>
      <c r="B15" s="17">
        <v>0.14592149423610098</v>
      </c>
      <c r="C15" s="17">
        <v>0.13012688108586604</v>
      </c>
      <c r="D15" s="17">
        <v>0.11226486079759217</v>
      </c>
      <c r="E15" s="17">
        <v>0.10336109458655562</v>
      </c>
      <c r="F15" s="17">
        <v>0.10137354434159453</v>
      </c>
      <c r="G15" s="17">
        <v>8.0370481027786073E-2</v>
      </c>
      <c r="H15" s="17">
        <v>5.9188681969106392E-2</v>
      </c>
      <c r="I15" s="17">
        <v>4.5850261172373764E-2</v>
      </c>
      <c r="J15" s="17">
        <v>5.4482559815508792E-2</v>
      </c>
      <c r="K15" s="17">
        <v>0.13551673944687045</v>
      </c>
      <c r="L15" s="17">
        <v>0.16703328933861272</v>
      </c>
      <c r="M15" s="17">
        <v>0.12325581395348836</v>
      </c>
      <c r="N15" s="17">
        <v>0.10023412350014634</v>
      </c>
      <c r="O15" s="16">
        <v>8.6323529411764716E-2</v>
      </c>
      <c r="P15" s="16">
        <v>7.354685646500593E-2</v>
      </c>
      <c r="Q15" s="16">
        <v>6.5418375657066694E-2</v>
      </c>
      <c r="R15" s="16">
        <v>6.2836918527810842E-2</v>
      </c>
      <c r="S15" s="16">
        <v>7.1815131077963487E-2</v>
      </c>
      <c r="T15" s="15">
        <v>8.4244704403999116E-2</v>
      </c>
      <c r="U15" s="15">
        <v>9.3556436898591708E-2</v>
      </c>
      <c r="V15" s="15">
        <v>0.10103407441633867</v>
      </c>
      <c r="W15" s="15">
        <v>0.10380365978814954</v>
      </c>
      <c r="X15" s="15">
        <v>0.10440450465005713</v>
      </c>
      <c r="Y15" s="15">
        <v>0.10157880539379877</v>
      </c>
      <c r="Z15" s="15">
        <v>9.809440877859385E-2</v>
      </c>
      <c r="AA15" s="15">
        <v>9.7222177207670221E-2</v>
      </c>
      <c r="AB15" s="15">
        <v>9.6210317236621823E-2</v>
      </c>
      <c r="AC15" s="15">
        <v>9.5073805248114221E-2</v>
      </c>
      <c r="AD15" s="15">
        <v>9.3827719916545996E-2</v>
      </c>
      <c r="AE15" s="15">
        <v>9.2487346138939344E-2</v>
      </c>
      <c r="AF15" s="15">
        <v>9.1068268909001021E-2</v>
      </c>
      <c r="AG15" s="15">
        <v>8.958645708612463E-2</v>
      </c>
      <c r="AH15" s="15">
        <v>8.8058336712036528E-2</v>
      </c>
      <c r="AI15" s="15">
        <v>8.6500853253137652E-2</v>
      </c>
      <c r="AJ15" s="15">
        <v>8.4931521896975504E-2</v>
      </c>
      <c r="AK15" s="15">
        <v>8.3368464809524423E-2</v>
      </c>
      <c r="AL15" s="15">
        <v>8.1830434071094263E-2</v>
      </c>
      <c r="AM15" s="15">
        <v>8.0336818859659348E-2</v>
      </c>
      <c r="AN15" s="15">
        <v>7.890763535005095E-2</v>
      </c>
      <c r="AO15" s="15">
        <v>7.7563497756029456E-2</v>
      </c>
      <c r="AP15" s="15">
        <v>7.6325568971108135E-2</v>
      </c>
      <c r="AQ15" s="15">
        <v>7.5215489374888103E-2</v>
      </c>
      <c r="AR15" s="15">
        <v>7.4255282575994175E-2</v>
      </c>
      <c r="AS15" s="15">
        <v>7.3467237170504365E-2</v>
      </c>
      <c r="AT15" s="15">
        <v>7.2873764013533057E-2</v>
      </c>
      <c r="AU15" s="15">
        <v>7.2497229034936383E-2</v>
      </c>
      <c r="AV15" s="15">
        <v>7.2359762276315173E-2</v>
      </c>
      <c r="AW15" s="15">
        <v>7.2483044577214981E-2</v>
      </c>
      <c r="AX15" s="15">
        <v>7.288807417754152E-2</v>
      </c>
      <c r="AY15" s="15">
        <v>7.3594916405820013E-2</v>
      </c>
      <c r="AZ15" s="15">
        <v>7.462244055519833E-2</v>
      </c>
      <c r="BA15" s="15">
        <v>7.4621372993539395E-2</v>
      </c>
      <c r="BB15" s="15">
        <v>7.4543926163141358E-2</v>
      </c>
      <c r="BC15" s="15">
        <v>7.4623615886198799E-2</v>
      </c>
      <c r="BD15" s="15">
        <v>7.4317255504464677E-2</v>
      </c>
      <c r="BE15" s="15">
        <v>7.3552464170222806E-2</v>
      </c>
      <c r="BF15" s="15">
        <v>7.244950803970332E-2</v>
      </c>
      <c r="BG15" s="15">
        <v>7.1418039970037608E-2</v>
      </c>
      <c r="BH15" s="151">
        <v>7.016187576733221E-2</v>
      </c>
      <c r="BI15" s="17">
        <v>6.8824694501105524E-2</v>
      </c>
      <c r="BJ15" s="17">
        <v>6.821212357851375E-2</v>
      </c>
    </row>
    <row r="16" spans="1:62" s="1" customFormat="1" ht="12.75">
      <c r="A16" s="13" t="s">
        <v>11</v>
      </c>
      <c r="B16" s="14"/>
      <c r="C16" s="15">
        <v>5.55324695288133E-2</v>
      </c>
      <c r="D16" s="15">
        <v>6.0224484564034064E-2</v>
      </c>
      <c r="E16" s="15">
        <v>5.1000078468458554E-2</v>
      </c>
      <c r="F16" s="15">
        <v>6.4713451112047515E-2</v>
      </c>
      <c r="G16" s="15">
        <v>6.9396308161176812E-2</v>
      </c>
      <c r="H16" s="15">
        <v>4.1635292170138838E-2</v>
      </c>
      <c r="I16" s="15">
        <v>6.7814736711946821E-2</v>
      </c>
      <c r="J16" s="15">
        <v>-5.1887714904626625E-2</v>
      </c>
      <c r="K16" s="15">
        <v>-5.8077274698848824E-2</v>
      </c>
      <c r="L16" s="15">
        <v>7.1349508316853161E-2</v>
      </c>
      <c r="M16" s="15">
        <v>1.3050781328773464E-2</v>
      </c>
      <c r="N16" s="15">
        <v>3.181210749779062E-2</v>
      </c>
      <c r="O16" s="16">
        <v>5.2155898253738453E-3</v>
      </c>
      <c r="P16" s="16">
        <v>2.330032061770404E-2</v>
      </c>
      <c r="Q16" s="16">
        <v>6.2534373855458458E-3</v>
      </c>
      <c r="R16" s="16">
        <v>3.2400157222401083E-2</v>
      </c>
      <c r="S16" s="16">
        <v>3.755866566072541E-2</v>
      </c>
      <c r="T16" s="15">
        <v>3.6050927158728596E-2</v>
      </c>
      <c r="U16" s="15">
        <v>3.2626691821810105E-2</v>
      </c>
      <c r="V16" s="15">
        <v>3.264950793487098E-2</v>
      </c>
      <c r="W16" s="15">
        <v>3.2491779153275724E-2</v>
      </c>
      <c r="X16" s="15">
        <v>3.2171361565506817E-2</v>
      </c>
      <c r="Y16" s="15">
        <v>3.1706111260046521E-2</v>
      </c>
      <c r="Z16" s="15">
        <v>3.1113884325377539E-2</v>
      </c>
      <c r="AA16" s="15">
        <v>3.041253684998213E-2</v>
      </c>
      <c r="AB16" s="15">
        <v>2.9619924922342999E-2</v>
      </c>
      <c r="AC16" s="15">
        <v>2.8753904630942628E-2</v>
      </c>
      <c r="AD16" s="15">
        <v>2.7832332064263277E-2</v>
      </c>
      <c r="AE16" s="15">
        <v>2.6873063310787648E-2</v>
      </c>
      <c r="AF16" s="15">
        <v>2.5893954458998225E-2</v>
      </c>
      <c r="AG16" s="15">
        <v>2.4912861597377267E-2</v>
      </c>
      <c r="AH16" s="15">
        <v>2.3947640814407256E-2</v>
      </c>
      <c r="AI16" s="15">
        <v>2.301614819857134E-2</v>
      </c>
      <c r="AJ16" s="15">
        <v>2.2136239838351113E-2</v>
      </c>
      <c r="AK16" s="15">
        <v>2.1325771822229722E-2</v>
      </c>
      <c r="AL16" s="15">
        <v>2.0602600238688984E-2</v>
      </c>
      <c r="AM16" s="15">
        <v>1.9984581176212046E-2</v>
      </c>
      <c r="AN16" s="15">
        <v>1.9489570723280947E-2</v>
      </c>
      <c r="AO16" s="15">
        <v>1.9135424968378389E-2</v>
      </c>
      <c r="AP16" s="15">
        <v>1.8939999999986634E-2</v>
      </c>
      <c r="AQ16" s="15">
        <v>1.8939777103839317E-2</v>
      </c>
      <c r="AR16" s="15">
        <v>1.8942548762651334E-2</v>
      </c>
      <c r="AS16" s="15">
        <v>1.8944207627447529E-2</v>
      </c>
      <c r="AT16" s="15">
        <v>1.8947030923275543E-2</v>
      </c>
      <c r="AU16" s="15">
        <v>1.8948905749854195E-2</v>
      </c>
      <c r="AV16" s="15">
        <v>1.8715795689836279E-2</v>
      </c>
      <c r="AW16" s="15">
        <v>1.848231338548989E-2</v>
      </c>
      <c r="AX16" s="15">
        <v>1.824793361822441E-2</v>
      </c>
      <c r="AY16" s="15">
        <v>1.8014025968585923E-2</v>
      </c>
      <c r="AZ16" s="15">
        <v>1.7778533708282973E-2</v>
      </c>
      <c r="BA16" s="15">
        <v>1.7541916243070999E-2</v>
      </c>
      <c r="BB16" s="15">
        <v>1.7305399306042801E-2</v>
      </c>
      <c r="BC16" s="15">
        <v>1.7068403293714951E-2</v>
      </c>
      <c r="BD16" s="15">
        <v>1.6829830422113057E-2</v>
      </c>
      <c r="BE16" s="15">
        <v>1.6591106589496141E-2</v>
      </c>
      <c r="BF16" s="15">
        <v>1.635132556437302E-2</v>
      </c>
      <c r="BG16" s="15">
        <v>1.6111640628863722E-2</v>
      </c>
      <c r="BH16" s="151">
        <v>1.5872126655648078E-2</v>
      </c>
      <c r="BI16" s="15">
        <v>1.5632046349111528E-2</v>
      </c>
      <c r="BJ16" s="15">
        <v>1.5393047419859807E-2</v>
      </c>
    </row>
    <row r="17" spans="1:73" s="1" customFormat="1" ht="12.75">
      <c r="A17" s="26" t="s">
        <v>12</v>
      </c>
      <c r="B17" s="27">
        <v>313.61445937136506</v>
      </c>
      <c r="C17" s="27">
        <v>352.15318343921365</v>
      </c>
      <c r="D17" s="27">
        <v>392.67316861171116</v>
      </c>
      <c r="E17" s="27">
        <v>429.67801311467031</v>
      </c>
      <c r="F17" s="27">
        <v>465.72418288957346</v>
      </c>
      <c r="G17" s="27">
        <v>515.95873863970451</v>
      </c>
      <c r="H17" s="27">
        <v>601.21687778814567</v>
      </c>
      <c r="I17" s="27">
        <v>724.50244781613901</v>
      </c>
      <c r="J17" s="27">
        <v>825.22720591054929</v>
      </c>
      <c r="K17" s="27">
        <v>783.81245999999999</v>
      </c>
      <c r="L17" s="27">
        <v>792.31271000000004</v>
      </c>
      <c r="M17" s="27">
        <v>839</v>
      </c>
      <c r="N17" s="27">
        <v>880</v>
      </c>
      <c r="O17" s="152">
        <v>948</v>
      </c>
      <c r="P17" s="152">
        <v>1001.1500000000001</v>
      </c>
      <c r="Q17" s="152">
        <v>1048.832825</v>
      </c>
      <c r="R17" s="152">
        <v>1095.5281349500001</v>
      </c>
      <c r="S17" s="152">
        <v>1154.6866542373002</v>
      </c>
      <c r="T17" s="19">
        <v>1224.4297281532331</v>
      </c>
      <c r="U17" s="19">
        <v>1296.6710821142738</v>
      </c>
      <c r="V17" s="19">
        <v>1376.4989440358447</v>
      </c>
      <c r="W17" s="19">
        <v>1459.5968875108892</v>
      </c>
      <c r="X17" s="19">
        <v>1547.2310676003003</v>
      </c>
      <c r="Y17" s="19">
        <v>1639.387517169951</v>
      </c>
      <c r="Z17" s="19">
        <v>1735.8774274208406</v>
      </c>
      <c r="AA17" s="19">
        <v>1836.7148138082812</v>
      </c>
      <c r="AB17" s="19">
        <v>1941.8119551066723</v>
      </c>
      <c r="AC17" s="19">
        <v>2051.0694093464349</v>
      </c>
      <c r="AD17" s="19">
        <v>2164.3810895676374</v>
      </c>
      <c r="AE17" s="19">
        <v>2281.6405140517713</v>
      </c>
      <c r="AF17" s="19">
        <v>2402.7482317395643</v>
      </c>
      <c r="AG17" s="19">
        <v>2527.620405629737</v>
      </c>
      <c r="AH17" s="19">
        <v>2656.1985235944098</v>
      </c>
      <c r="AI17" s="19">
        <v>2788.4601994491309</v>
      </c>
      <c r="AJ17" s="19">
        <v>2924.4310295091655</v>
      </c>
      <c r="AK17" s="19">
        <v>3064.1974834391085</v>
      </c>
      <c r="AL17" s="19">
        <v>3207.9208350759304</v>
      </c>
      <c r="AM17" s="19">
        <v>3355.8521811236806</v>
      </c>
      <c r="AN17" s="19">
        <v>3508.3486552198483</v>
      </c>
      <c r="AO17" s="19">
        <v>3665.8910240159225</v>
      </c>
      <c r="AP17" s="19">
        <v>3829.1029530797546</v>
      </c>
      <c r="AQ17" s="19">
        <v>3998.845451606282</v>
      </c>
      <c r="AR17" s="19">
        <v>4175.319917542487</v>
      </c>
      <c r="AS17" s="19">
        <v>4358.7120644738716</v>
      </c>
      <c r="AT17" s="19">
        <v>4549.2162615185216</v>
      </c>
      <c r="AU17" s="19">
        <v>4747.0166424742665</v>
      </c>
      <c r="AV17" s="19">
        <v>4951.1572574358361</v>
      </c>
      <c r="AW17" s="19">
        <v>5161.6730173893393</v>
      </c>
      <c r="AX17" s="19">
        <v>5378.5825895756134</v>
      </c>
      <c r="AY17" s="19">
        <v>5601.8972653614801</v>
      </c>
      <c r="AZ17" s="19">
        <v>5831.601858801514</v>
      </c>
      <c r="BA17" s="19">
        <v>6067.6663750717007</v>
      </c>
      <c r="BB17" s="19">
        <v>6310.0502459953905</v>
      </c>
      <c r="BC17" s="19">
        <v>6558.6911624223485</v>
      </c>
      <c r="BD17" s="19">
        <v>6813.4999307886947</v>
      </c>
      <c r="BE17" s="19">
        <v>7074.3756614018703</v>
      </c>
      <c r="BF17" s="19">
        <v>7341.1898065419564</v>
      </c>
      <c r="BG17" s="19">
        <v>7613.799491880136</v>
      </c>
      <c r="BH17" s="153">
        <v>7892.0398357849608</v>
      </c>
      <c r="BI17" s="27">
        <v>8175.7167396527257</v>
      </c>
      <c r="BJ17" s="27">
        <v>8467.597253819893</v>
      </c>
    </row>
    <row r="18" spans="1:73" s="28" customFormat="1" ht="12.75">
      <c r="A18" s="28" t="s">
        <v>13</v>
      </c>
      <c r="C18" s="15">
        <v>0.12288567352761359</v>
      </c>
      <c r="D18" s="15">
        <v>0.11506352087114324</v>
      </c>
      <c r="E18" s="15">
        <v>9.423828125E-2</v>
      </c>
      <c r="F18" s="15">
        <v>8.3891120035698208E-2</v>
      </c>
      <c r="G18" s="15">
        <v>0.10786331823795803</v>
      </c>
      <c r="H18" s="15">
        <v>0.16524216524216517</v>
      </c>
      <c r="I18" s="15">
        <v>0.20506006165621349</v>
      </c>
      <c r="J18" s="15">
        <v>0.13902611150317568</v>
      </c>
      <c r="K18" s="15">
        <v>-5.0185870768587382E-2</v>
      </c>
      <c r="L18" s="15">
        <v>1.084474977598604E-2</v>
      </c>
      <c r="M18" s="15">
        <v>5.8925332650539008E-2</v>
      </c>
      <c r="N18" s="15">
        <v>4.8867699642431539E-2</v>
      </c>
      <c r="O18" s="16">
        <v>7.7272727272727382E-2</v>
      </c>
      <c r="P18" s="16">
        <v>5.6065400843881896E-2</v>
      </c>
      <c r="Q18" s="16">
        <v>4.7628052739349558E-2</v>
      </c>
      <c r="R18" s="16">
        <v>4.452121333063741E-2</v>
      </c>
      <c r="S18" s="16">
        <v>5.4000000000000048E-2</v>
      </c>
      <c r="T18" s="15">
        <v>6.0400000000000009E-2</v>
      </c>
      <c r="U18" s="15">
        <v>5.8999999999999941E-2</v>
      </c>
      <c r="V18" s="15">
        <v>6.1563694157047433E-2</v>
      </c>
      <c r="W18" s="15">
        <v>6.0369057190414077E-2</v>
      </c>
      <c r="X18" s="15">
        <v>6.0039988327775351E-2</v>
      </c>
      <c r="Y18" s="15">
        <v>5.9562176264067679E-2</v>
      </c>
      <c r="Z18" s="15">
        <v>5.8857292275507067E-2</v>
      </c>
      <c r="AA18" s="15">
        <v>5.809015359872749E-2</v>
      </c>
      <c r="AB18" s="15">
        <v>5.7220174034792404E-2</v>
      </c>
      <c r="AC18" s="15">
        <v>5.6265723337644458E-2</v>
      </c>
      <c r="AD18" s="15">
        <v>5.5245170984880909E-2</v>
      </c>
      <c r="AE18" s="15">
        <v>5.4176884583462037E-2</v>
      </c>
      <c r="AF18" s="15">
        <v>5.3079228275416668E-2</v>
      </c>
      <c r="AG18" s="15">
        <v>5.1970561143547922E-2</v>
      </c>
      <c r="AH18" s="15">
        <v>5.0869235617141184E-2</v>
      </c>
      <c r="AI18" s="15">
        <v>4.9793595877668961E-2</v>
      </c>
      <c r="AJ18" s="15">
        <v>4.876197626449752E-2</v>
      </c>
      <c r="AK18" s="15">
        <v>4.7792699680594408E-2</v>
      </c>
      <c r="AL18" s="15">
        <v>4.6904075998232875E-2</v>
      </c>
      <c r="AM18" s="15">
        <v>4.6114400464701166E-2</v>
      </c>
      <c r="AN18" s="15">
        <v>4.544195210800539E-2</v>
      </c>
      <c r="AO18" s="15">
        <v>4.4904992142578815E-2</v>
      </c>
      <c r="AP18" s="15">
        <v>4.4521762374986285E-2</v>
      </c>
      <c r="AQ18" s="15">
        <v>4.4329572906887549E-2</v>
      </c>
      <c r="AR18" s="15">
        <v>4.4131354430143821E-2</v>
      </c>
      <c r="AS18" s="15">
        <v>4.3922897060143296E-2</v>
      </c>
      <c r="AT18" s="15">
        <v>4.3706534000576447E-2</v>
      </c>
      <c r="AU18" s="15">
        <v>4.3480100655781895E-2</v>
      </c>
      <c r="AV18" s="15">
        <v>4.3003981307966566E-2</v>
      </c>
      <c r="AW18" s="15">
        <v>4.2518495981387572E-2</v>
      </c>
      <c r="AX18" s="15">
        <v>4.2023113718269167E-2</v>
      </c>
      <c r="AY18" s="15">
        <v>4.1519242675324808E-2</v>
      </c>
      <c r="AZ18" s="15">
        <v>4.1004785086006246E-2</v>
      </c>
      <c r="BA18" s="15">
        <v>4.048021829780768E-2</v>
      </c>
      <c r="BB18" s="15">
        <v>3.9946802599347908E-2</v>
      </c>
      <c r="BC18" s="15">
        <v>3.9403951907475809E-2</v>
      </c>
      <c r="BD18" s="15">
        <v>3.885055143719196E-2</v>
      </c>
      <c r="BE18" s="15">
        <v>3.8288065350134737E-2</v>
      </c>
      <c r="BF18" s="15">
        <v>3.7715574901660442E-2</v>
      </c>
      <c r="BG18" s="15">
        <v>3.7134264679445916E-2</v>
      </c>
      <c r="BH18" s="151">
        <v>3.6544217404406165E-2</v>
      </c>
      <c r="BI18" s="15">
        <v>3.594468727609379E-2</v>
      </c>
      <c r="BJ18" s="15">
        <v>3.5700908368257123E-2</v>
      </c>
      <c r="BK18" s="1"/>
      <c r="BL18" s="29"/>
      <c r="BM18" s="29"/>
      <c r="BN18" s="29"/>
      <c r="BO18" s="29"/>
      <c r="BP18" s="29"/>
      <c r="BQ18" s="29"/>
      <c r="BR18" s="29"/>
      <c r="BS18" s="29"/>
      <c r="BT18" s="29"/>
      <c r="BU18" s="29"/>
    </row>
    <row r="19" spans="1:73" s="35" customFormat="1" ht="13.5" thickBot="1">
      <c r="A19" s="30" t="s">
        <v>14</v>
      </c>
      <c r="B19" s="31">
        <v>664.06887119246358</v>
      </c>
      <c r="C19" s="32">
        <v>736.9181803075428</v>
      </c>
      <c r="D19" s="32">
        <v>818.99358327048685</v>
      </c>
      <c r="E19" s="32">
        <v>911.43149310393324</v>
      </c>
      <c r="F19" s="32">
        <v>1005.808559047972</v>
      </c>
      <c r="G19" s="32">
        <v>1158.9114235392997</v>
      </c>
      <c r="H19" s="32">
        <v>1389.8472772806872</v>
      </c>
      <c r="I19" s="32">
        <v>1742.7238764555877</v>
      </c>
      <c r="J19" s="32">
        <v>2000.3797278028453</v>
      </c>
      <c r="K19" s="32">
        <v>1794.9123925140289</v>
      </c>
      <c r="L19" s="32">
        <v>1697.6201991122673</v>
      </c>
      <c r="M19" s="32">
        <v>1801.4331776100007</v>
      </c>
      <c r="N19" s="33">
        <v>1932.7469104100003</v>
      </c>
      <c r="O19" s="155">
        <v>2071.24642494</v>
      </c>
      <c r="P19" s="155">
        <v>2232.3948437399999</v>
      </c>
      <c r="Q19" s="155">
        <v>2390</v>
      </c>
      <c r="R19" s="156">
        <v>2505</v>
      </c>
      <c r="S19" s="156">
        <v>2595</v>
      </c>
      <c r="T19" s="33">
        <v>2715</v>
      </c>
      <c r="U19" s="33">
        <v>2875</v>
      </c>
      <c r="V19" s="33">
        <v>3031.3656773367379</v>
      </c>
      <c r="W19" s="33">
        <v>3190.2972287552511</v>
      </c>
      <c r="X19" s="33">
        <v>3354.4685510822592</v>
      </c>
      <c r="Y19" s="33">
        <v>3524.5439052844476</v>
      </c>
      <c r="Z19" s="33">
        <v>3700.3281414507824</v>
      </c>
      <c r="AA19" s="33">
        <v>3883.7659543075624</v>
      </c>
      <c r="AB19" s="33">
        <v>4071.4293542698151</v>
      </c>
      <c r="AC19" s="33">
        <v>4259.0080847089366</v>
      </c>
      <c r="AD19" s="33">
        <v>4449.9751122095331</v>
      </c>
      <c r="AE19" s="33">
        <v>4644.0227953161802</v>
      </c>
      <c r="AF19" s="33">
        <v>4839.3704822760183</v>
      </c>
      <c r="AG19" s="33">
        <v>5038.4387673141973</v>
      </c>
      <c r="AH19" s="33">
        <v>5241.823203599256</v>
      </c>
      <c r="AI19" s="33">
        <v>5448.6686458794156</v>
      </c>
      <c r="AJ19" s="33">
        <v>5658.637825837578</v>
      </c>
      <c r="AK19" s="33">
        <v>5871.5125410255705</v>
      </c>
      <c r="AL19" s="33">
        <v>6086.972475820633</v>
      </c>
      <c r="AM19" s="33">
        <v>6305.9088034568531</v>
      </c>
      <c r="AN19" s="33">
        <v>6531.1500999183199</v>
      </c>
      <c r="AO19" s="33">
        <v>6761.9566248886777</v>
      </c>
      <c r="AP19" s="33">
        <v>6999.6392179188961</v>
      </c>
      <c r="AQ19" s="33">
        <v>7247.2627096718752</v>
      </c>
      <c r="AR19" s="33">
        <v>7503.5014349032817</v>
      </c>
      <c r="AS19" s="33">
        <v>7765.104632348729</v>
      </c>
      <c r="AT19" s="33">
        <v>8029.3610947851885</v>
      </c>
      <c r="AU19" s="33">
        <v>8298.2500260621182</v>
      </c>
      <c r="AV19" s="33">
        <v>8571.966752335089</v>
      </c>
      <c r="AW19" s="33">
        <v>8854.2815815843405</v>
      </c>
      <c r="AX19" s="33">
        <v>9149.9463127498875</v>
      </c>
      <c r="AY19" s="33">
        <v>9458.1331111225008</v>
      </c>
      <c r="AZ19" s="33">
        <v>9777.1884872789597</v>
      </c>
      <c r="BA19" s="33">
        <v>10112.747772187035</v>
      </c>
      <c r="BB19" s="33">
        <v>10432.589977535858</v>
      </c>
      <c r="BC19" s="33">
        <v>10761.130225795994</v>
      </c>
      <c r="BD19" s="33">
        <v>11101.484316042262</v>
      </c>
      <c r="BE19" s="33">
        <v>11454.424533314223</v>
      </c>
      <c r="BF19" s="33">
        <v>11822.666367205351</v>
      </c>
      <c r="BG19" s="33">
        <v>12207.034121274171</v>
      </c>
      <c r="BH19" s="157">
        <v>12608.196682680573</v>
      </c>
      <c r="BI19" s="34">
        <v>13028.610721318633</v>
      </c>
      <c r="BJ19" s="34">
        <v>13471.959486593352</v>
      </c>
    </row>
    <row r="21" spans="1:73">
      <c r="A21" s="36" t="s">
        <v>165</v>
      </c>
    </row>
    <row r="22" spans="1:73">
      <c r="A22" s="36" t="s">
        <v>166</v>
      </c>
    </row>
    <row r="23" spans="1:73">
      <c r="A23" s="36" t="s">
        <v>167</v>
      </c>
    </row>
    <row r="24" spans="1:73">
      <c r="A24" s="36" t="s">
        <v>15</v>
      </c>
    </row>
    <row r="25" spans="1:73">
      <c r="A25" s="36" t="s">
        <v>16</v>
      </c>
    </row>
    <row r="26" spans="1:73">
      <c r="A26" s="36" t="s">
        <v>168</v>
      </c>
    </row>
    <row r="27" spans="1:73">
      <c r="A27" s="37" t="s">
        <v>169</v>
      </c>
    </row>
    <row r="28" spans="1:73">
      <c r="A28" s="37"/>
    </row>
    <row r="29" spans="1:73">
      <c r="A29" s="37"/>
    </row>
    <row r="30" spans="1:73" s="1" customFormat="1" ht="12.75">
      <c r="A30" s="13" t="s">
        <v>18</v>
      </c>
      <c r="B30" s="20">
        <v>0.04</v>
      </c>
      <c r="C30" s="20">
        <v>0.04</v>
      </c>
      <c r="D30" s="20">
        <v>0.04</v>
      </c>
      <c r="E30" s="20">
        <v>0.04</v>
      </c>
      <c r="F30" s="20">
        <v>0.04</v>
      </c>
      <c r="G30" s="20">
        <v>0.04</v>
      </c>
      <c r="H30" s="20">
        <v>0.04</v>
      </c>
      <c r="I30" s="20">
        <v>0.04</v>
      </c>
      <c r="J30" s="20">
        <v>0.04</v>
      </c>
      <c r="K30" s="20">
        <v>0.04</v>
      </c>
      <c r="L30" s="20">
        <v>0.04</v>
      </c>
      <c r="M30" s="20">
        <v>0.04</v>
      </c>
      <c r="N30" s="20">
        <v>0.04</v>
      </c>
      <c r="O30" s="20">
        <v>0.04</v>
      </c>
      <c r="P30" s="20">
        <v>0.04</v>
      </c>
      <c r="Q30" s="20">
        <v>0.04</v>
      </c>
      <c r="R30" s="20">
        <v>0.04</v>
      </c>
      <c r="S30" s="20">
        <v>0.04</v>
      </c>
      <c r="T30" s="20">
        <v>0.04</v>
      </c>
      <c r="U30" s="20">
        <v>0.04</v>
      </c>
      <c r="V30" s="20">
        <v>0.04</v>
      </c>
      <c r="W30" s="20">
        <v>0.04</v>
      </c>
      <c r="X30" s="20">
        <v>0.04</v>
      </c>
      <c r="Y30" s="20">
        <v>0.04</v>
      </c>
      <c r="Z30" s="20">
        <v>0.04</v>
      </c>
      <c r="AA30" s="20">
        <v>0.04</v>
      </c>
      <c r="AB30" s="20">
        <v>0.04</v>
      </c>
      <c r="AC30" s="20">
        <v>0.04</v>
      </c>
      <c r="AD30" s="20">
        <v>0.04</v>
      </c>
      <c r="AE30" s="20">
        <v>0.04</v>
      </c>
      <c r="AF30" s="20">
        <v>0.04</v>
      </c>
      <c r="AG30" s="20">
        <v>0.04</v>
      </c>
      <c r="AH30" s="20">
        <v>0.04</v>
      </c>
      <c r="AI30" s="20">
        <v>0.04</v>
      </c>
      <c r="AJ30" s="20">
        <v>0.04</v>
      </c>
      <c r="AK30" s="20">
        <v>0.04</v>
      </c>
      <c r="AL30" s="20">
        <v>0.04</v>
      </c>
      <c r="AM30" s="20">
        <v>0.04</v>
      </c>
      <c r="AN30" s="20">
        <v>0.04</v>
      </c>
      <c r="AO30" s="20">
        <v>0.04</v>
      </c>
      <c r="AP30" s="20">
        <v>0.04</v>
      </c>
      <c r="AQ30" s="20">
        <v>0.04</v>
      </c>
      <c r="AR30" s="20">
        <v>0.04</v>
      </c>
      <c r="AS30" s="20">
        <v>0.04</v>
      </c>
      <c r="AT30" s="20">
        <v>0.04</v>
      </c>
      <c r="AU30" s="20">
        <v>0.04</v>
      </c>
      <c r="AV30" s="20">
        <v>0.04</v>
      </c>
      <c r="AW30" s="20">
        <v>0.04</v>
      </c>
      <c r="AX30" s="20">
        <v>0.04</v>
      </c>
      <c r="AY30" s="20">
        <v>0.04</v>
      </c>
      <c r="AZ30" s="20">
        <v>0.04</v>
      </c>
      <c r="BA30" s="20">
        <v>0.04</v>
      </c>
      <c r="BB30" s="20">
        <v>0.04</v>
      </c>
      <c r="BC30" s="20">
        <v>0.04</v>
      </c>
      <c r="BD30" s="20">
        <v>0.04</v>
      </c>
      <c r="BE30" s="20">
        <v>0.04</v>
      </c>
      <c r="BF30" s="20">
        <v>0.04</v>
      </c>
      <c r="BG30" s="20">
        <v>0.04</v>
      </c>
      <c r="BH30" s="20">
        <v>0.04</v>
      </c>
      <c r="BI30" s="20">
        <v>0.04</v>
      </c>
      <c r="BJ30" s="20">
        <v>0.04</v>
      </c>
    </row>
    <row r="31" spans="1:73" s="1" customFormat="1" ht="12.75">
      <c r="A31" s="13" t="s">
        <v>19</v>
      </c>
      <c r="B31" s="20">
        <f>(1+B12)*(1+$B$30)-1</f>
        <v>8.1600000000000117E-2</v>
      </c>
      <c r="C31" s="21">
        <f t="shared" ref="C31:BJ31" si="0">(1+C12)*(1+$B$30)-1</f>
        <v>0.10032000000000019</v>
      </c>
      <c r="D31" s="21">
        <f t="shared" si="0"/>
        <v>7.7440000000000175E-2</v>
      </c>
      <c r="E31" s="21">
        <f t="shared" si="0"/>
        <v>5.3779999999999939E-2</v>
      </c>
      <c r="F31" s="21">
        <f t="shared" si="0"/>
        <v>7.1712200000000115E-2</v>
      </c>
      <c r="G31" s="21">
        <f t="shared" si="0"/>
        <v>8.2478425676018263E-2</v>
      </c>
      <c r="H31" s="22">
        <f t="shared" si="0"/>
        <v>8.6072000000000148E-2</v>
      </c>
      <c r="I31" s="22">
        <f t="shared" si="0"/>
        <v>0.10843200000000008</v>
      </c>
      <c r="J31" s="22">
        <f t="shared" si="0"/>
        <v>0.14813399999999999</v>
      </c>
      <c r="K31" s="22">
        <f t="shared" si="0"/>
        <v>3.9220000000000033E-2</v>
      </c>
      <c r="L31" s="22">
        <f t="shared" si="0"/>
        <v>7.1018000000000026E-2</v>
      </c>
      <c r="M31" s="22">
        <f t="shared" si="0"/>
        <v>9.1817999999999955E-2</v>
      </c>
      <c r="N31" s="22">
        <f t="shared" si="0"/>
        <v>8.0952020734617491E-2</v>
      </c>
      <c r="O31" s="23">
        <f t="shared" si="0"/>
        <v>6.9042000000000048E-2</v>
      </c>
      <c r="P31" s="23">
        <f t="shared" si="0"/>
        <v>3.8856000000000002E-2</v>
      </c>
      <c r="Q31" s="23">
        <f t="shared" si="0"/>
        <v>3.7304969480211669E-2</v>
      </c>
      <c r="R31" s="23">
        <f t="shared" si="0"/>
        <v>6.0528446013423887E-2</v>
      </c>
      <c r="S31" s="23">
        <f t="shared" si="0"/>
        <v>7.047200000000009E-2</v>
      </c>
      <c r="T31" s="22">
        <f t="shared" si="0"/>
        <v>7.0992000000000166E-2</v>
      </c>
      <c r="U31" s="22">
        <f t="shared" si="0"/>
        <v>6.984799999999991E-2</v>
      </c>
      <c r="V31" s="24">
        <f t="shared" si="0"/>
        <v>6.912000000000007E-2</v>
      </c>
      <c r="W31" s="22">
        <f t="shared" si="0"/>
        <v>6.8079999999999918E-2</v>
      </c>
      <c r="X31" s="22">
        <f t="shared" si="0"/>
        <v>6.8079999999999918E-2</v>
      </c>
      <c r="Y31" s="25">
        <f t="shared" si="0"/>
        <v>6.8079999999999918E-2</v>
      </c>
      <c r="Z31" s="22">
        <f t="shared" si="0"/>
        <v>6.7982499999999835E-2</v>
      </c>
      <c r="AA31" s="22">
        <f t="shared" si="0"/>
        <v>6.7935142857142861E-2</v>
      </c>
      <c r="AB31" s="22">
        <f t="shared" si="0"/>
        <v>6.7878499999999953E-2</v>
      </c>
      <c r="AC31" s="22">
        <f t="shared" si="0"/>
        <v>6.7812571428571555E-2</v>
      </c>
      <c r="AD31" s="22">
        <f t="shared" si="0"/>
        <v>6.7737357142857224E-2</v>
      </c>
      <c r="AE31" s="22">
        <f t="shared" si="0"/>
        <v>6.7652857142857181E-2</v>
      </c>
      <c r="AF31" s="22">
        <f t="shared" si="0"/>
        <v>6.7559071428571427E-2</v>
      </c>
      <c r="AG31" s="22">
        <f t="shared" si="0"/>
        <v>6.745599999999996E-2</v>
      </c>
      <c r="AH31" s="22">
        <f t="shared" si="0"/>
        <v>6.7343642857142783E-2</v>
      </c>
      <c r="AI31" s="22">
        <f t="shared" si="0"/>
        <v>6.7222000000000115E-2</v>
      </c>
      <c r="AJ31" s="22">
        <f t="shared" si="0"/>
        <v>6.7091071428571514E-2</v>
      </c>
      <c r="AK31" s="22">
        <f t="shared" si="0"/>
        <v>6.6950857142857201E-2</v>
      </c>
      <c r="AL31" s="22">
        <f t="shared" si="0"/>
        <v>6.6801357142857176E-2</v>
      </c>
      <c r="AM31" s="22">
        <f t="shared" si="0"/>
        <v>6.664257142857144E-2</v>
      </c>
      <c r="AN31" s="22">
        <f t="shared" si="0"/>
        <v>6.6474499999999992E-2</v>
      </c>
      <c r="AO31" s="22">
        <f t="shared" si="0"/>
        <v>6.6297142857143054E-2</v>
      </c>
      <c r="AP31" s="22">
        <f t="shared" si="0"/>
        <v>6.6110499999999961E-2</v>
      </c>
      <c r="AQ31" s="22">
        <f t="shared" si="0"/>
        <v>6.59145714285716E-2</v>
      </c>
      <c r="AR31" s="22">
        <f t="shared" si="0"/>
        <v>6.5709357142857083E-2</v>
      </c>
      <c r="AS31" s="22">
        <f t="shared" si="0"/>
        <v>6.5494857142857077E-2</v>
      </c>
      <c r="AT31" s="22">
        <f t="shared" si="0"/>
        <v>6.5271071428571359E-2</v>
      </c>
      <c r="AU31" s="22">
        <f t="shared" si="0"/>
        <v>6.5038000000000151E-2</v>
      </c>
      <c r="AV31" s="22">
        <f t="shared" si="0"/>
        <v>6.479564285714301E-2</v>
      </c>
      <c r="AW31" s="22">
        <f t="shared" si="0"/>
        <v>6.4544000000000157E-2</v>
      </c>
      <c r="AX31" s="22">
        <f t="shared" si="0"/>
        <v>6.428307142857137E-2</v>
      </c>
      <c r="AY31" s="22">
        <f t="shared" si="0"/>
        <v>6.4012857142857094E-2</v>
      </c>
      <c r="AZ31" s="22">
        <f t="shared" si="0"/>
        <v>6.3733357142857106E-2</v>
      </c>
      <c r="BA31" s="22">
        <f t="shared" si="0"/>
        <v>6.3444571428571628E-2</v>
      </c>
      <c r="BB31" s="22">
        <f t="shared" si="0"/>
        <v>6.3146500000000216E-2</v>
      </c>
      <c r="BC31" s="22">
        <f t="shared" si="0"/>
        <v>6.2839142857142871E-2</v>
      </c>
      <c r="BD31" s="22">
        <f t="shared" si="0"/>
        <v>6.2522500000000036E-2</v>
      </c>
      <c r="BE31" s="22">
        <f t="shared" si="0"/>
        <v>6.219657142857149E-2</v>
      </c>
      <c r="BF31" s="22">
        <f t="shared" si="0"/>
        <v>6.186135714285701E-2</v>
      </c>
      <c r="BG31" s="22">
        <f t="shared" si="0"/>
        <v>6.1516857142857262E-2</v>
      </c>
      <c r="BH31" s="22">
        <f t="shared" si="0"/>
        <v>6.116307142857158E-2</v>
      </c>
      <c r="BI31" s="22">
        <f t="shared" si="0"/>
        <v>6.0799999999999965E-2</v>
      </c>
      <c r="BJ31" s="22">
        <f t="shared" si="0"/>
        <v>6.0799999999999965E-2</v>
      </c>
    </row>
  </sheetData>
  <mergeCells count="2">
    <mergeCell ref="A1:H1"/>
    <mergeCell ref="A2:H2"/>
  </mergeCells>
  <hyperlinks>
    <hyperlink ref="A27" r:id="rId1"/>
  </hyperlinks>
  <pageMargins left="0.7" right="0.7" top="0.75" bottom="0.75" header="0.3" footer="0.3"/>
  <pageSetup paperSize="9" orientation="portrait"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B45"/>
  <sheetViews>
    <sheetView workbookViewId="0">
      <selection activeCell="B17" sqref="B17"/>
    </sheetView>
  </sheetViews>
  <sheetFormatPr defaultRowHeight="15"/>
  <cols>
    <col min="1" max="1" width="52.85546875" customWidth="1"/>
    <col min="2" max="2" width="44" customWidth="1"/>
  </cols>
  <sheetData>
    <row r="2" spans="1:2" ht="18">
      <c r="A2" s="48" t="s">
        <v>126</v>
      </c>
    </row>
    <row r="4" spans="1:2">
      <c r="A4" s="125" t="s">
        <v>142</v>
      </c>
      <c r="B4" s="126"/>
    </row>
    <row r="6" spans="1:2" ht="26.25">
      <c r="A6" s="115"/>
      <c r="B6" s="116" t="s">
        <v>141</v>
      </c>
    </row>
    <row r="7" spans="1:2">
      <c r="A7" s="117" t="s">
        <v>151</v>
      </c>
      <c r="B7" s="117">
        <f>' Tabel 1 '!B33</f>
        <v>0</v>
      </c>
    </row>
    <row r="8" spans="1:2">
      <c r="A8" s="119" t="s">
        <v>128</v>
      </c>
      <c r="B8" s="119">
        <f>'Tabel 2'!B121</f>
        <v>0</v>
      </c>
    </row>
    <row r="9" spans="1:2">
      <c r="A9" s="119" t="s">
        <v>129</v>
      </c>
      <c r="B9" s="120">
        <f>'Tabel 2'!B122</f>
        <v>0</v>
      </c>
    </row>
    <row r="10" spans="1:2">
      <c r="A10" s="119" t="s">
        <v>135</v>
      </c>
      <c r="B10" s="119">
        <f>' Tabel 1 '!B35</f>
        <v>0</v>
      </c>
    </row>
    <row r="11" spans="1:2">
      <c r="A11" s="119" t="s">
        <v>139</v>
      </c>
      <c r="B11" s="119">
        <f>' Tabel 1 '!B34</f>
        <v>0</v>
      </c>
    </row>
    <row r="12" spans="1:2">
      <c r="A12" s="117" t="s">
        <v>145</v>
      </c>
      <c r="B12" s="118">
        <f>B8-B9-B10+B11</f>
        <v>0</v>
      </c>
    </row>
    <row r="13" spans="1:2" ht="30" customHeight="1">
      <c r="A13" s="117" t="s">
        <v>140</v>
      </c>
      <c r="B13" s="118">
        <f>B7-B12</f>
        <v>0</v>
      </c>
    </row>
    <row r="16" spans="1:2">
      <c r="A16" s="121" t="s">
        <v>148</v>
      </c>
      <c r="B16" s="116" t="s">
        <v>149</v>
      </c>
    </row>
    <row r="17" spans="1:2" ht="26.25">
      <c r="A17" s="97" t="s">
        <v>146</v>
      </c>
      <c r="B17" s="122" t="e">
        <f>IF(B13/B7&lt;1,B13/B7,1)</f>
        <v>#DIV/0!</v>
      </c>
    </row>
    <row r="18" spans="1:2">
      <c r="A18" s="97" t="s">
        <v>37</v>
      </c>
      <c r="B18" s="123">
        <f>'Projekti eelarve'!C13</f>
        <v>0</v>
      </c>
    </row>
    <row r="19" spans="1:2" ht="39">
      <c r="A19" s="97" t="s">
        <v>147</v>
      </c>
      <c r="B19" s="123" t="e">
        <f>IF(B17*B18&lt;B18,B17*B18,B18)</f>
        <v>#DIV/0!</v>
      </c>
    </row>
    <row r="20" spans="1:2">
      <c r="A20" s="97" t="s">
        <v>137</v>
      </c>
      <c r="B20" s="124"/>
    </row>
    <row r="21" spans="1:2" ht="26.25">
      <c r="A21" s="97" t="s">
        <v>156</v>
      </c>
      <c r="B21" s="123" t="e">
        <f>B19*B20</f>
        <v>#DIV/0!</v>
      </c>
    </row>
    <row r="28" spans="1:2">
      <c r="A28" s="125" t="s">
        <v>150</v>
      </c>
      <c r="B28" s="126"/>
    </row>
    <row r="30" spans="1:2" ht="26.25">
      <c r="A30" s="115"/>
      <c r="B30" s="116" t="s">
        <v>141</v>
      </c>
    </row>
    <row r="31" spans="1:2">
      <c r="A31" s="117" t="s">
        <v>151</v>
      </c>
      <c r="B31" s="117">
        <f>' Tabel 1 '!B26</f>
        <v>0</v>
      </c>
    </row>
    <row r="32" spans="1:2">
      <c r="A32" s="119" t="s">
        <v>128</v>
      </c>
      <c r="B32" s="119">
        <f>'Tabel 2'!B115</f>
        <v>0</v>
      </c>
    </row>
    <row r="33" spans="1:2">
      <c r="A33" s="119" t="s">
        <v>129</v>
      </c>
      <c r="B33" s="120">
        <f>'Tabel 2'!B117</f>
        <v>0</v>
      </c>
    </row>
    <row r="34" spans="1:2">
      <c r="A34" s="119" t="s">
        <v>135</v>
      </c>
      <c r="B34" s="119">
        <f>' Tabel 1 '!B29</f>
        <v>0</v>
      </c>
    </row>
    <row r="35" spans="1:2">
      <c r="A35" s="119" t="s">
        <v>139</v>
      </c>
      <c r="B35" s="119">
        <f>' Tabel 1 '!B27</f>
        <v>0</v>
      </c>
    </row>
    <row r="36" spans="1:2">
      <c r="A36" s="117" t="s">
        <v>145</v>
      </c>
      <c r="B36" s="118">
        <f>B32-B33-B34+B35</f>
        <v>0</v>
      </c>
    </row>
    <row r="37" spans="1:2" ht="39">
      <c r="A37" s="117" t="s">
        <v>140</v>
      </c>
      <c r="B37" s="118">
        <f>B31-B36</f>
        <v>0</v>
      </c>
    </row>
    <row r="40" spans="1:2">
      <c r="A40" s="121" t="s">
        <v>148</v>
      </c>
      <c r="B40" s="116" t="s">
        <v>149</v>
      </c>
    </row>
    <row r="41" spans="1:2" ht="26.25">
      <c r="A41" s="97" t="s">
        <v>146</v>
      </c>
      <c r="B41" s="122" t="e">
        <f>IF(B37/B31&lt;1,B37/B31,1)</f>
        <v>#DIV/0!</v>
      </c>
    </row>
    <row r="42" spans="1:2">
      <c r="A42" s="97" t="s">
        <v>37</v>
      </c>
      <c r="B42" s="123">
        <f>'Projekti eelarve'!C13</f>
        <v>0</v>
      </c>
    </row>
    <row r="43" spans="1:2" ht="39">
      <c r="A43" s="97" t="s">
        <v>147</v>
      </c>
      <c r="B43" s="123" t="e">
        <f>IF(B41*B42&lt;B42,B41*B42,B42)</f>
        <v>#DIV/0!</v>
      </c>
    </row>
    <row r="44" spans="1:2">
      <c r="A44" s="97" t="s">
        <v>137</v>
      </c>
      <c r="B44" s="124"/>
    </row>
    <row r="45" spans="1:2" ht="26.25">
      <c r="A45" s="97" t="s">
        <v>156</v>
      </c>
      <c r="B45" s="123" t="e">
        <f>B43*B44</f>
        <v>#DIV/0!</v>
      </c>
    </row>
  </sheetData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25"/>
  <sheetViews>
    <sheetView tabSelected="1" workbookViewId="0">
      <selection activeCell="A12" sqref="A12"/>
    </sheetView>
  </sheetViews>
  <sheetFormatPr defaultRowHeight="15"/>
  <cols>
    <col min="1" max="1" width="37.140625" customWidth="1"/>
    <col min="2" max="2" width="18.42578125" customWidth="1"/>
    <col min="3" max="3" width="17.140625" customWidth="1"/>
    <col min="4" max="4" width="20" customWidth="1"/>
    <col min="5" max="5" width="18.140625" customWidth="1"/>
    <col min="6" max="6" width="15.42578125" customWidth="1"/>
    <col min="7" max="7" width="13.28515625" customWidth="1"/>
    <col min="8" max="8" width="17.28515625" customWidth="1"/>
    <col min="9" max="9" width="18.42578125" customWidth="1"/>
  </cols>
  <sheetData>
    <row r="2" spans="1:9" ht="18">
      <c r="A2" s="48" t="s">
        <v>33</v>
      </c>
    </row>
    <row r="4" spans="1:9" ht="30">
      <c r="A4" s="76"/>
      <c r="B4" s="76" t="s">
        <v>36</v>
      </c>
      <c r="C4" s="76" t="s">
        <v>37</v>
      </c>
      <c r="D4" s="76" t="s">
        <v>38</v>
      </c>
      <c r="E4" s="76" t="s">
        <v>39</v>
      </c>
    </row>
    <row r="5" spans="1:9">
      <c r="A5" s="75" t="s">
        <v>40</v>
      </c>
      <c r="B5" s="75"/>
      <c r="C5" s="75"/>
      <c r="D5" s="75"/>
      <c r="E5" s="75"/>
    </row>
    <row r="6" spans="1:9">
      <c r="A6" s="67" t="s">
        <v>41</v>
      </c>
      <c r="B6" s="67"/>
      <c r="C6" s="67"/>
      <c r="D6" s="67"/>
      <c r="E6" s="67"/>
    </row>
    <row r="7" spans="1:9">
      <c r="A7" s="67" t="s">
        <v>42</v>
      </c>
      <c r="B7" s="67"/>
      <c r="C7" s="67"/>
      <c r="D7" s="67"/>
      <c r="E7" s="67"/>
    </row>
    <row r="8" spans="1:9">
      <c r="A8" s="67" t="s">
        <v>43</v>
      </c>
      <c r="B8" s="67"/>
      <c r="C8" s="67"/>
      <c r="D8" s="67"/>
      <c r="E8" s="67"/>
    </row>
    <row r="9" spans="1:9" ht="30">
      <c r="A9" s="133" t="s">
        <v>44</v>
      </c>
      <c r="B9" s="67"/>
      <c r="C9" s="67"/>
      <c r="D9" s="67"/>
      <c r="E9" s="67"/>
    </row>
    <row r="10" spans="1:9" ht="30">
      <c r="A10" s="133" t="s">
        <v>160</v>
      </c>
      <c r="B10" s="67"/>
      <c r="C10" s="67"/>
      <c r="D10" s="67"/>
      <c r="E10" s="67"/>
    </row>
    <row r="11" spans="1:9">
      <c r="A11" s="67" t="s">
        <v>45</v>
      </c>
      <c r="B11" s="67"/>
      <c r="C11" s="67"/>
      <c r="D11" s="67"/>
      <c r="E11" s="67"/>
    </row>
    <row r="12" spans="1:9">
      <c r="A12" s="67" t="s">
        <v>46</v>
      </c>
      <c r="B12" s="67"/>
      <c r="C12" s="67"/>
      <c r="D12" s="67"/>
      <c r="E12" s="67"/>
    </row>
    <row r="13" spans="1:9">
      <c r="A13" s="77" t="s">
        <v>47</v>
      </c>
      <c r="B13" s="77">
        <f>SUM(B5:B12)</f>
        <v>0</v>
      </c>
      <c r="C13" s="77">
        <f>SUM(C5:C12)</f>
        <v>0</v>
      </c>
      <c r="D13" s="77">
        <f>SUM(D5:D12)</f>
        <v>0</v>
      </c>
      <c r="E13" s="77">
        <f>SUM(E5:E12)</f>
        <v>0</v>
      </c>
    </row>
    <row r="16" spans="1:9">
      <c r="A16" s="76" t="s">
        <v>48</v>
      </c>
      <c r="B16" s="76">
        <v>2014</v>
      </c>
      <c r="C16" s="76">
        <v>2015</v>
      </c>
      <c r="D16" s="76">
        <v>2016</v>
      </c>
      <c r="E16" s="76">
        <v>2017</v>
      </c>
      <c r="F16" s="76">
        <v>2018</v>
      </c>
      <c r="G16" s="76">
        <v>2019</v>
      </c>
      <c r="H16" s="76">
        <v>2020</v>
      </c>
      <c r="I16" s="76" t="s">
        <v>49</v>
      </c>
    </row>
    <row r="17" spans="1:9">
      <c r="A17" s="67" t="s">
        <v>40</v>
      </c>
      <c r="B17" s="67"/>
      <c r="C17" s="67"/>
      <c r="D17" s="67"/>
      <c r="E17" s="67"/>
      <c r="F17" s="67"/>
      <c r="G17" s="67"/>
      <c r="H17" s="67"/>
      <c r="I17" s="67">
        <f t="shared" ref="I17:I24" si="0">SUM(B17:H17)</f>
        <v>0</v>
      </c>
    </row>
    <row r="18" spans="1:9">
      <c r="A18" s="67" t="s">
        <v>41</v>
      </c>
      <c r="B18" s="67"/>
      <c r="C18" s="67"/>
      <c r="D18" s="67"/>
      <c r="E18" s="67"/>
      <c r="F18" s="67"/>
      <c r="G18" s="67"/>
      <c r="H18" s="67"/>
      <c r="I18" s="67">
        <f t="shared" si="0"/>
        <v>0</v>
      </c>
    </row>
    <row r="19" spans="1:9">
      <c r="A19" s="67" t="s">
        <v>50</v>
      </c>
      <c r="B19" s="67"/>
      <c r="C19" s="67"/>
      <c r="D19" s="67"/>
      <c r="E19" s="67"/>
      <c r="F19" s="67"/>
      <c r="G19" s="67"/>
      <c r="H19" s="67"/>
      <c r="I19" s="67">
        <f t="shared" si="0"/>
        <v>0</v>
      </c>
    </row>
    <row r="20" spans="1:9">
      <c r="A20" s="67" t="s">
        <v>43</v>
      </c>
      <c r="B20" s="67"/>
      <c r="C20" s="67"/>
      <c r="D20" s="67"/>
      <c r="E20" s="67"/>
      <c r="F20" s="67"/>
      <c r="G20" s="67"/>
      <c r="H20" s="67"/>
      <c r="I20" s="67">
        <f t="shared" si="0"/>
        <v>0</v>
      </c>
    </row>
    <row r="21" spans="1:9" ht="30">
      <c r="A21" s="133" t="s">
        <v>51</v>
      </c>
      <c r="B21" s="67"/>
      <c r="C21" s="67"/>
      <c r="D21" s="67"/>
      <c r="E21" s="67"/>
      <c r="F21" s="67"/>
      <c r="G21" s="67"/>
      <c r="H21" s="67"/>
      <c r="I21" s="67">
        <f t="shared" si="0"/>
        <v>0</v>
      </c>
    </row>
    <row r="22" spans="1:9" ht="30">
      <c r="A22" s="133" t="s">
        <v>160</v>
      </c>
      <c r="B22" s="67"/>
      <c r="C22" s="67"/>
      <c r="D22" s="67"/>
      <c r="E22" s="67"/>
      <c r="F22" s="67"/>
      <c r="G22" s="67"/>
      <c r="H22" s="67"/>
      <c r="I22" s="67"/>
    </row>
    <row r="23" spans="1:9">
      <c r="A23" s="67" t="s">
        <v>45</v>
      </c>
      <c r="B23" s="67"/>
      <c r="C23" s="67"/>
      <c r="D23" s="67"/>
      <c r="E23" s="67"/>
      <c r="F23" s="67"/>
      <c r="G23" s="67"/>
      <c r="H23" s="67"/>
      <c r="I23" s="67">
        <f t="shared" si="0"/>
        <v>0</v>
      </c>
    </row>
    <row r="24" spans="1:9">
      <c r="A24" s="67" t="s">
        <v>46</v>
      </c>
      <c r="B24" s="67"/>
      <c r="C24" s="67"/>
      <c r="D24" s="67"/>
      <c r="E24" s="67"/>
      <c r="F24" s="67"/>
      <c r="G24" s="67"/>
      <c r="H24" s="67"/>
      <c r="I24" s="67">
        <f t="shared" si="0"/>
        <v>0</v>
      </c>
    </row>
    <row r="25" spans="1:9">
      <c r="A25" s="77" t="s">
        <v>52</v>
      </c>
      <c r="B25" s="77">
        <f>SUM(B17:B24)</f>
        <v>0</v>
      </c>
      <c r="C25" s="77">
        <f t="shared" ref="C25:I25" si="1">SUM(C17:C24)</f>
        <v>0</v>
      </c>
      <c r="D25" s="77">
        <f t="shared" si="1"/>
        <v>0</v>
      </c>
      <c r="E25" s="77">
        <f t="shared" si="1"/>
        <v>0</v>
      </c>
      <c r="F25" s="77">
        <f t="shared" si="1"/>
        <v>0</v>
      </c>
      <c r="G25" s="77">
        <f t="shared" si="1"/>
        <v>0</v>
      </c>
      <c r="H25" s="77">
        <f t="shared" si="1"/>
        <v>0</v>
      </c>
      <c r="I25" s="77">
        <f t="shared" si="1"/>
        <v>0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C35"/>
  <sheetViews>
    <sheetView workbookViewId="0">
      <selection activeCell="B23" sqref="B23"/>
    </sheetView>
  </sheetViews>
  <sheetFormatPr defaultRowHeight="15"/>
  <cols>
    <col min="1" max="1" width="38.42578125" customWidth="1"/>
    <col min="2" max="2" width="10.7109375" bestFit="1" customWidth="1"/>
    <col min="3" max="4" width="10.140625" bestFit="1" customWidth="1"/>
    <col min="5" max="10" width="8.7109375" customWidth="1"/>
    <col min="21" max="21" width="9.28515625" customWidth="1"/>
    <col min="22" max="22" width="12" bestFit="1" customWidth="1"/>
    <col min="23" max="23" width="10.140625" bestFit="1" customWidth="1"/>
  </cols>
  <sheetData>
    <row r="1" spans="1:29" ht="18">
      <c r="A1" s="48" t="s">
        <v>96</v>
      </c>
      <c r="G1" s="134"/>
    </row>
    <row r="3" spans="1:29" ht="18">
      <c r="A3" s="48" t="s">
        <v>20</v>
      </c>
    </row>
    <row r="4" spans="1:29">
      <c r="A4" s="45"/>
      <c r="C4" s="63"/>
    </row>
    <row r="5" spans="1:29" s="49" customFormat="1" ht="15.75" thickBot="1">
      <c r="A5" s="50"/>
      <c r="B5" s="51">
        <v>2013</v>
      </c>
      <c r="C5" s="51">
        <f>B5+1</f>
        <v>2014</v>
      </c>
      <c r="D5" s="51">
        <f t="shared" ref="D5:T5" si="0">C5+1</f>
        <v>2015</v>
      </c>
      <c r="E5" s="51">
        <f t="shared" si="0"/>
        <v>2016</v>
      </c>
      <c r="F5" s="51">
        <f t="shared" si="0"/>
        <v>2017</v>
      </c>
      <c r="G5" s="51">
        <f t="shared" si="0"/>
        <v>2018</v>
      </c>
      <c r="H5" s="51">
        <f t="shared" si="0"/>
        <v>2019</v>
      </c>
      <c r="I5" s="51">
        <f t="shared" si="0"/>
        <v>2020</v>
      </c>
      <c r="J5" s="51">
        <f t="shared" si="0"/>
        <v>2021</v>
      </c>
      <c r="K5" s="51">
        <f t="shared" si="0"/>
        <v>2022</v>
      </c>
      <c r="L5" s="51">
        <f t="shared" si="0"/>
        <v>2023</v>
      </c>
      <c r="M5" s="51">
        <f t="shared" si="0"/>
        <v>2024</v>
      </c>
      <c r="N5" s="51">
        <f t="shared" si="0"/>
        <v>2025</v>
      </c>
      <c r="O5" s="51">
        <f t="shared" si="0"/>
        <v>2026</v>
      </c>
      <c r="P5" s="51">
        <f t="shared" si="0"/>
        <v>2027</v>
      </c>
      <c r="Q5" s="51">
        <f t="shared" si="0"/>
        <v>2028</v>
      </c>
      <c r="R5" s="51">
        <f t="shared" si="0"/>
        <v>2029</v>
      </c>
      <c r="S5" s="51">
        <f t="shared" si="0"/>
        <v>2030</v>
      </c>
      <c r="T5" s="51">
        <f t="shared" si="0"/>
        <v>2031</v>
      </c>
      <c r="U5" s="51">
        <f t="shared" ref="U5:AC5" si="1">T5+1</f>
        <v>2032</v>
      </c>
      <c r="V5" s="51">
        <f t="shared" si="1"/>
        <v>2033</v>
      </c>
      <c r="W5" s="51">
        <f t="shared" si="1"/>
        <v>2034</v>
      </c>
      <c r="X5" s="51">
        <f t="shared" si="1"/>
        <v>2035</v>
      </c>
      <c r="Y5" s="51">
        <f t="shared" si="1"/>
        <v>2036</v>
      </c>
      <c r="Z5" s="51">
        <f t="shared" si="1"/>
        <v>2037</v>
      </c>
      <c r="AA5" s="51">
        <f t="shared" si="1"/>
        <v>2038</v>
      </c>
      <c r="AB5" s="51">
        <f t="shared" si="1"/>
        <v>2039</v>
      </c>
      <c r="AC5" s="51">
        <f t="shared" si="1"/>
        <v>2040</v>
      </c>
    </row>
    <row r="6" spans="1:29" s="53" customFormat="1">
      <c r="A6" s="52" t="s">
        <v>23</v>
      </c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5"/>
      <c r="V6" s="55"/>
      <c r="W6" s="55"/>
      <c r="X6" s="55"/>
      <c r="Y6" s="55"/>
      <c r="Z6" s="55"/>
      <c r="AA6" s="55"/>
      <c r="AB6" s="55"/>
      <c r="AC6" s="55"/>
    </row>
    <row r="7" spans="1:29" s="53" customFormat="1">
      <c r="A7" s="52" t="s">
        <v>24</v>
      </c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5"/>
      <c r="V7" s="55"/>
      <c r="W7" s="55"/>
      <c r="X7" s="55"/>
      <c r="Y7" s="55"/>
      <c r="Z7" s="55"/>
      <c r="AA7" s="55"/>
      <c r="AB7" s="55"/>
      <c r="AC7" s="55"/>
    </row>
    <row r="8" spans="1:29" s="53" customFormat="1">
      <c r="A8" s="52" t="s">
        <v>25</v>
      </c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5"/>
      <c r="V8" s="55"/>
      <c r="W8" s="55"/>
      <c r="X8" s="55"/>
      <c r="Y8" s="55"/>
      <c r="Z8" s="55"/>
      <c r="AA8" s="55"/>
      <c r="AB8" s="55"/>
      <c r="AC8" s="55"/>
    </row>
    <row r="9" spans="1:29" s="53" customFormat="1">
      <c r="A9" s="52" t="s">
        <v>26</v>
      </c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5"/>
      <c r="V9" s="55"/>
      <c r="W9" s="55"/>
      <c r="X9" s="55"/>
      <c r="Y9" s="55"/>
      <c r="Z9" s="55"/>
      <c r="AA9" s="55"/>
      <c r="AB9" s="55"/>
      <c r="AC9" s="55"/>
    </row>
    <row r="10" spans="1:29" s="53" customFormat="1">
      <c r="A10" s="52" t="s">
        <v>27</v>
      </c>
      <c r="B10" s="57"/>
      <c r="C10" s="57"/>
      <c r="D10" s="57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5"/>
      <c r="V10" s="55"/>
      <c r="W10" s="55"/>
      <c r="X10" s="55"/>
      <c r="Y10" s="55"/>
      <c r="Z10" s="55"/>
      <c r="AA10" s="55"/>
      <c r="AB10" s="55"/>
      <c r="AC10" s="55"/>
    </row>
    <row r="11" spans="1:29" s="53" customFormat="1">
      <c r="A11" s="52" t="s">
        <v>28</v>
      </c>
      <c r="B11" s="57"/>
      <c r="C11" s="57"/>
      <c r="D11" s="57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5"/>
      <c r="V11" s="55"/>
      <c r="W11" s="55"/>
      <c r="X11" s="55"/>
      <c r="Y11" s="55"/>
      <c r="Z11" s="55"/>
      <c r="AA11" s="55"/>
      <c r="AB11" s="55"/>
      <c r="AC11" s="55"/>
    </row>
    <row r="12" spans="1:29" s="60" customFormat="1" ht="12.75">
      <c r="A12" s="58" t="s">
        <v>29</v>
      </c>
      <c r="B12" s="59">
        <f t="shared" ref="B12:U12" si="2">SUM(B7:B11)</f>
        <v>0</v>
      </c>
      <c r="C12" s="59">
        <f t="shared" si="2"/>
        <v>0</v>
      </c>
      <c r="D12" s="59">
        <f t="shared" si="2"/>
        <v>0</v>
      </c>
      <c r="E12" s="59">
        <f t="shared" si="2"/>
        <v>0</v>
      </c>
      <c r="F12" s="59">
        <f t="shared" si="2"/>
        <v>0</v>
      </c>
      <c r="G12" s="59">
        <f t="shared" si="2"/>
        <v>0</v>
      </c>
      <c r="H12" s="59">
        <f t="shared" si="2"/>
        <v>0</v>
      </c>
      <c r="I12" s="59">
        <f t="shared" si="2"/>
        <v>0</v>
      </c>
      <c r="J12" s="59">
        <f t="shared" si="2"/>
        <v>0</v>
      </c>
      <c r="K12" s="59">
        <f t="shared" si="2"/>
        <v>0</v>
      </c>
      <c r="L12" s="59">
        <f t="shared" si="2"/>
        <v>0</v>
      </c>
      <c r="M12" s="59">
        <f t="shared" si="2"/>
        <v>0</v>
      </c>
      <c r="N12" s="59">
        <f t="shared" si="2"/>
        <v>0</v>
      </c>
      <c r="O12" s="59">
        <f t="shared" si="2"/>
        <v>0</v>
      </c>
      <c r="P12" s="59">
        <f t="shared" si="2"/>
        <v>0</v>
      </c>
      <c r="Q12" s="59">
        <f t="shared" si="2"/>
        <v>0</v>
      </c>
      <c r="R12" s="59">
        <f t="shared" si="2"/>
        <v>0</v>
      </c>
      <c r="S12" s="59">
        <f t="shared" si="2"/>
        <v>0</v>
      </c>
      <c r="T12" s="59">
        <f t="shared" si="2"/>
        <v>0</v>
      </c>
      <c r="U12" s="59">
        <f t="shared" si="2"/>
        <v>0</v>
      </c>
      <c r="V12" s="59">
        <f t="shared" ref="V12:AC12" si="3">SUM(V7:V11)</f>
        <v>0</v>
      </c>
      <c r="W12" s="59">
        <f t="shared" si="3"/>
        <v>0</v>
      </c>
      <c r="X12" s="59">
        <f t="shared" si="3"/>
        <v>0</v>
      </c>
      <c r="Y12" s="59">
        <f t="shared" si="3"/>
        <v>0</v>
      </c>
      <c r="Z12" s="59">
        <f t="shared" si="3"/>
        <v>0</v>
      </c>
      <c r="AA12" s="59">
        <f t="shared" si="3"/>
        <v>0</v>
      </c>
      <c r="AB12" s="59">
        <f t="shared" si="3"/>
        <v>0</v>
      </c>
      <c r="AC12" s="59">
        <f t="shared" si="3"/>
        <v>0</v>
      </c>
    </row>
    <row r="13" spans="1:29" s="53" customFormat="1">
      <c r="A13" s="52" t="s">
        <v>135</v>
      </c>
      <c r="B13" s="54"/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5"/>
      <c r="V13" s="55"/>
      <c r="W13" s="55"/>
      <c r="X13" s="55"/>
      <c r="Y13" s="55"/>
      <c r="Z13" s="55"/>
      <c r="AA13" s="55"/>
      <c r="AB13" s="55"/>
      <c r="AC13" s="55"/>
    </row>
    <row r="14" spans="1:29" s="53" customFormat="1">
      <c r="A14" s="52" t="s">
        <v>32</v>
      </c>
      <c r="B14" s="54"/>
      <c r="C14" s="54"/>
      <c r="D14" s="54"/>
      <c r="E14" s="54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5"/>
      <c r="V14" s="55"/>
      <c r="W14" s="55"/>
      <c r="X14" s="55"/>
      <c r="Y14" s="55"/>
      <c r="Z14" s="55"/>
      <c r="AA14" s="55"/>
      <c r="AB14" s="55"/>
      <c r="AC14" s="55"/>
    </row>
    <row r="15" spans="1:29" s="60" customFormat="1" ht="12.75">
      <c r="A15" s="58" t="s">
        <v>84</v>
      </c>
      <c r="B15" s="59">
        <f>SUM(B12:B14)</f>
        <v>0</v>
      </c>
      <c r="C15" s="59">
        <f t="shared" ref="C15:U15" si="4">SUM(C12:C14)</f>
        <v>0</v>
      </c>
      <c r="D15" s="59">
        <f t="shared" si="4"/>
        <v>0</v>
      </c>
      <c r="E15" s="59">
        <f t="shared" si="4"/>
        <v>0</v>
      </c>
      <c r="F15" s="59">
        <f t="shared" si="4"/>
        <v>0</v>
      </c>
      <c r="G15" s="59">
        <f t="shared" si="4"/>
        <v>0</v>
      </c>
      <c r="H15" s="59">
        <f t="shared" si="4"/>
        <v>0</v>
      </c>
      <c r="I15" s="59">
        <f t="shared" si="4"/>
        <v>0</v>
      </c>
      <c r="J15" s="59">
        <f t="shared" si="4"/>
        <v>0</v>
      </c>
      <c r="K15" s="59">
        <f t="shared" si="4"/>
        <v>0</v>
      </c>
      <c r="L15" s="59">
        <f t="shared" si="4"/>
        <v>0</v>
      </c>
      <c r="M15" s="59">
        <f t="shared" si="4"/>
        <v>0</v>
      </c>
      <c r="N15" s="59">
        <f t="shared" si="4"/>
        <v>0</v>
      </c>
      <c r="O15" s="59">
        <f t="shared" si="4"/>
        <v>0</v>
      </c>
      <c r="P15" s="59">
        <f t="shared" si="4"/>
        <v>0</v>
      </c>
      <c r="Q15" s="59">
        <f t="shared" si="4"/>
        <v>0</v>
      </c>
      <c r="R15" s="59">
        <f t="shared" si="4"/>
        <v>0</v>
      </c>
      <c r="S15" s="59">
        <f t="shared" si="4"/>
        <v>0</v>
      </c>
      <c r="T15" s="59">
        <f t="shared" si="4"/>
        <v>0</v>
      </c>
      <c r="U15" s="59">
        <f t="shared" si="4"/>
        <v>0</v>
      </c>
      <c r="V15" s="59">
        <f t="shared" ref="V15:AC15" si="5">SUM(V12:V14)</f>
        <v>0</v>
      </c>
      <c r="W15" s="59">
        <f t="shared" si="5"/>
        <v>0</v>
      </c>
      <c r="X15" s="59">
        <f t="shared" si="5"/>
        <v>0</v>
      </c>
      <c r="Y15" s="59">
        <f t="shared" si="5"/>
        <v>0</v>
      </c>
      <c r="Z15" s="59">
        <f t="shared" si="5"/>
        <v>0</v>
      </c>
      <c r="AA15" s="59">
        <f t="shared" si="5"/>
        <v>0</v>
      </c>
      <c r="AB15" s="59">
        <f t="shared" si="5"/>
        <v>0</v>
      </c>
      <c r="AC15" s="59">
        <f t="shared" si="5"/>
        <v>0</v>
      </c>
    </row>
    <row r="16" spans="1:29">
      <c r="B16" s="63"/>
      <c r="C16" s="63"/>
      <c r="D16" s="63"/>
      <c r="E16" s="63"/>
      <c r="F16" s="63"/>
      <c r="G16" s="63"/>
      <c r="H16" s="63"/>
      <c r="I16" s="63"/>
      <c r="J16" s="63"/>
      <c r="K16" s="63"/>
      <c r="L16" s="63"/>
      <c r="M16" s="63"/>
      <c r="N16" s="63"/>
      <c r="O16" s="63"/>
      <c r="P16" s="63"/>
      <c r="Q16" s="63"/>
      <c r="R16" s="63"/>
      <c r="S16" s="63"/>
      <c r="T16" s="63"/>
      <c r="U16" s="63"/>
    </row>
    <row r="17" spans="1:29">
      <c r="B17" s="63"/>
      <c r="C17" s="63"/>
      <c r="D17" s="63"/>
      <c r="E17" s="63"/>
      <c r="F17" s="63"/>
      <c r="G17" s="63"/>
      <c r="H17" s="63"/>
      <c r="I17" s="63"/>
      <c r="J17" s="63"/>
      <c r="K17" s="63"/>
      <c r="L17" s="63"/>
      <c r="M17" s="63"/>
      <c r="N17" s="63"/>
      <c r="O17" s="63"/>
      <c r="P17" s="63"/>
      <c r="Q17" s="63"/>
      <c r="R17" s="63"/>
      <c r="S17" s="63"/>
      <c r="T17" s="63"/>
      <c r="U17" s="63"/>
    </row>
    <row r="18" spans="1:29">
      <c r="B18" s="63"/>
      <c r="C18" s="63"/>
      <c r="D18" s="63"/>
      <c r="E18" s="63"/>
      <c r="F18" s="63"/>
      <c r="G18" s="63"/>
      <c r="H18" s="63"/>
      <c r="I18" s="63"/>
      <c r="J18" s="63"/>
      <c r="K18" s="63"/>
      <c r="L18" s="63"/>
      <c r="M18" s="63"/>
      <c r="N18" s="63"/>
      <c r="O18" s="63"/>
      <c r="P18" s="63"/>
      <c r="Q18" s="63"/>
      <c r="R18" s="63"/>
      <c r="S18" s="63"/>
      <c r="T18" s="63"/>
      <c r="U18" s="63"/>
    </row>
    <row r="19" spans="1:29">
      <c r="B19" s="63"/>
      <c r="C19" s="63"/>
      <c r="D19" s="63"/>
      <c r="E19" s="63"/>
      <c r="F19" s="63"/>
      <c r="G19" s="63"/>
      <c r="H19" s="63"/>
      <c r="I19" s="63"/>
      <c r="J19" s="63"/>
      <c r="K19" s="63"/>
      <c r="L19" s="63"/>
      <c r="M19" s="63"/>
      <c r="N19" s="63"/>
      <c r="O19" s="63"/>
      <c r="P19" s="63"/>
      <c r="Q19" s="63"/>
      <c r="R19" s="63"/>
      <c r="S19" s="63"/>
      <c r="T19" s="63"/>
      <c r="U19" s="63"/>
    </row>
    <row r="20" spans="1:29" ht="15.75">
      <c r="A20" s="113" t="s">
        <v>127</v>
      </c>
      <c r="B20" s="114"/>
      <c r="C20" s="114"/>
      <c r="D20" s="114"/>
      <c r="E20" s="114"/>
      <c r="F20" s="114"/>
      <c r="G20" s="114"/>
      <c r="H20" s="114"/>
      <c r="I20" s="114"/>
      <c r="J20" s="114"/>
      <c r="K20" s="114"/>
      <c r="L20" s="114"/>
      <c r="M20" s="114"/>
      <c r="N20" s="114"/>
      <c r="O20" s="114"/>
      <c r="P20" s="114"/>
      <c r="Q20" s="114"/>
      <c r="R20" s="114"/>
      <c r="S20" s="114"/>
      <c r="T20" s="114"/>
      <c r="U20" s="114"/>
      <c r="V20" s="126"/>
      <c r="W20" s="126"/>
      <c r="X20" s="126"/>
      <c r="Y20" s="126"/>
      <c r="Z20" s="126"/>
      <c r="AA20" s="126"/>
      <c r="AB20" s="126"/>
      <c r="AC20" s="126"/>
    </row>
    <row r="21" spans="1:29">
      <c r="B21" s="63"/>
      <c r="C21" s="63"/>
      <c r="D21" s="63"/>
      <c r="E21" s="63"/>
      <c r="F21" s="63"/>
      <c r="G21" s="63"/>
      <c r="H21" s="63"/>
      <c r="I21" s="63"/>
      <c r="J21" s="63"/>
      <c r="K21" s="63"/>
      <c r="L21" s="63"/>
      <c r="M21" s="63"/>
      <c r="N21" s="63"/>
      <c r="O21" s="63"/>
      <c r="P21" s="63"/>
      <c r="Q21" s="63"/>
      <c r="R21" s="63"/>
      <c r="S21" s="63"/>
      <c r="T21" s="63"/>
      <c r="U21" s="63"/>
    </row>
    <row r="22" spans="1:29" s="61" customFormat="1" ht="12.75">
      <c r="A22" s="64" t="s">
        <v>35</v>
      </c>
      <c r="B22" s="65"/>
      <c r="C22" s="65"/>
      <c r="D22" s="65"/>
      <c r="E22" s="65"/>
      <c r="F22" s="65"/>
      <c r="G22" s="65"/>
      <c r="H22" s="65"/>
      <c r="I22" s="65"/>
      <c r="J22" s="65"/>
      <c r="K22" s="65"/>
      <c r="L22" s="65"/>
      <c r="M22" s="65"/>
      <c r="N22" s="65"/>
      <c r="O22" s="65"/>
      <c r="P22" s="65"/>
      <c r="Q22" s="65"/>
      <c r="R22" s="65"/>
      <c r="S22" s="65"/>
      <c r="T22" s="65"/>
      <c r="U22" s="65"/>
      <c r="V22" s="65"/>
      <c r="W22" s="65"/>
      <c r="X22" s="65"/>
      <c r="Y22" s="65"/>
      <c r="Z22" s="65"/>
      <c r="AA22" s="65"/>
      <c r="AB22" s="65"/>
      <c r="AC22" s="65"/>
    </row>
    <row r="23" spans="1:29" s="53" customFormat="1">
      <c r="A23" s="52" t="s">
        <v>19</v>
      </c>
      <c r="B23" s="23">
        <f>Makro!O31</f>
        <v>6.9042000000000048E-2</v>
      </c>
      <c r="C23" s="23">
        <f>Makro!P31</f>
        <v>3.8856000000000002E-2</v>
      </c>
      <c r="D23" s="23">
        <f>Makro!Q31</f>
        <v>3.7304969480211669E-2</v>
      </c>
      <c r="E23" s="23">
        <f>Makro!R31</f>
        <v>6.0528446013423887E-2</v>
      </c>
      <c r="F23" s="23">
        <f>Makro!S31</f>
        <v>7.047200000000009E-2</v>
      </c>
      <c r="G23" s="23">
        <f>Makro!T31</f>
        <v>7.0992000000000166E-2</v>
      </c>
      <c r="H23" s="23">
        <f>Makro!U31</f>
        <v>6.984799999999991E-2</v>
      </c>
      <c r="I23" s="23">
        <f>Makro!V31</f>
        <v>6.912000000000007E-2</v>
      </c>
      <c r="J23" s="23">
        <f>Makro!W31</f>
        <v>6.8079999999999918E-2</v>
      </c>
      <c r="K23" s="23">
        <f>Makro!X31</f>
        <v>6.8079999999999918E-2</v>
      </c>
      <c r="L23" s="23">
        <f>Makro!Y31</f>
        <v>6.8079999999999918E-2</v>
      </c>
      <c r="M23" s="23">
        <f>Makro!Z31</f>
        <v>6.7982499999999835E-2</v>
      </c>
      <c r="N23" s="23">
        <f>Makro!AA31</f>
        <v>6.7935142857142861E-2</v>
      </c>
      <c r="O23" s="23">
        <f>Makro!AB31</f>
        <v>6.7878499999999953E-2</v>
      </c>
      <c r="P23" s="23">
        <f>Makro!AC31</f>
        <v>6.7812571428571555E-2</v>
      </c>
      <c r="Q23" s="23">
        <f>Makro!AD31</f>
        <v>6.7737357142857224E-2</v>
      </c>
      <c r="R23" s="23">
        <f>Makro!AE31</f>
        <v>6.7652857142857181E-2</v>
      </c>
      <c r="S23" s="23">
        <f>Makro!AF31</f>
        <v>6.7559071428571427E-2</v>
      </c>
      <c r="T23" s="23">
        <f>Makro!AG31</f>
        <v>6.745599999999996E-2</v>
      </c>
      <c r="U23" s="23">
        <f>Makro!AH31</f>
        <v>6.7343642857142783E-2</v>
      </c>
      <c r="V23" s="23">
        <f>Makro!AI31</f>
        <v>6.7222000000000115E-2</v>
      </c>
      <c r="W23" s="23">
        <f>Makro!AJ31</f>
        <v>6.7091071428571514E-2</v>
      </c>
      <c r="X23" s="23">
        <f>Makro!AK31</f>
        <v>6.6950857142857201E-2</v>
      </c>
      <c r="Y23" s="23">
        <f>Makro!AL31</f>
        <v>6.6801357142857176E-2</v>
      </c>
      <c r="Z23" s="23">
        <f>Makro!AM31</f>
        <v>6.664257142857144E-2</v>
      </c>
      <c r="AA23" s="23">
        <f>Makro!AN31</f>
        <v>6.6474499999999992E-2</v>
      </c>
      <c r="AB23" s="23">
        <f>Makro!AO31</f>
        <v>6.6297142857143054E-2</v>
      </c>
      <c r="AC23" s="23">
        <f>Makro!AP31</f>
        <v>6.6110499999999961E-2</v>
      </c>
    </row>
    <row r="24" spans="1:29" s="53" customFormat="1">
      <c r="A24" s="52" t="s">
        <v>21</v>
      </c>
      <c r="B24" s="54">
        <v>0</v>
      </c>
      <c r="C24" s="54">
        <v>1</v>
      </c>
      <c r="D24" s="54">
        <v>2</v>
      </c>
      <c r="E24" s="54">
        <v>3</v>
      </c>
      <c r="F24" s="54">
        <v>4</v>
      </c>
      <c r="G24" s="54">
        <v>5</v>
      </c>
      <c r="H24" s="54">
        <v>6</v>
      </c>
      <c r="I24" s="54">
        <v>7</v>
      </c>
      <c r="J24" s="54">
        <v>8</v>
      </c>
      <c r="K24" s="54">
        <v>9</v>
      </c>
      <c r="L24" s="54">
        <v>10</v>
      </c>
      <c r="M24" s="54">
        <v>11</v>
      </c>
      <c r="N24" s="54">
        <v>12</v>
      </c>
      <c r="O24" s="54">
        <v>13</v>
      </c>
      <c r="P24" s="54">
        <v>14</v>
      </c>
      <c r="Q24" s="54">
        <v>15</v>
      </c>
      <c r="R24" s="54">
        <v>16</v>
      </c>
      <c r="S24" s="54">
        <v>17</v>
      </c>
      <c r="T24" s="54">
        <v>18</v>
      </c>
      <c r="U24" s="55">
        <v>19</v>
      </c>
      <c r="V24" s="55">
        <v>20</v>
      </c>
      <c r="W24" s="55">
        <v>21</v>
      </c>
      <c r="X24" s="55">
        <v>22</v>
      </c>
      <c r="Y24" s="55">
        <v>23</v>
      </c>
      <c r="Z24" s="55">
        <v>24</v>
      </c>
      <c r="AA24" s="55">
        <v>25</v>
      </c>
      <c r="AB24" s="55">
        <v>26</v>
      </c>
      <c r="AC24" s="55">
        <v>27</v>
      </c>
    </row>
    <row r="25" spans="1:29" s="53" customFormat="1">
      <c r="A25" s="52" t="s">
        <v>30</v>
      </c>
      <c r="B25" s="54">
        <f>B12/(1+B23)^B24</f>
        <v>0</v>
      </c>
      <c r="C25" s="54">
        <f t="shared" ref="C25:U25" si="6">C12/(1+C23)^C24</f>
        <v>0</v>
      </c>
      <c r="D25" s="54">
        <f t="shared" si="6"/>
        <v>0</v>
      </c>
      <c r="E25" s="54">
        <f t="shared" si="6"/>
        <v>0</v>
      </c>
      <c r="F25" s="54">
        <f t="shared" si="6"/>
        <v>0</v>
      </c>
      <c r="G25" s="54">
        <f t="shared" si="6"/>
        <v>0</v>
      </c>
      <c r="H25" s="54">
        <f t="shared" si="6"/>
        <v>0</v>
      </c>
      <c r="I25" s="54">
        <f t="shared" si="6"/>
        <v>0</v>
      </c>
      <c r="J25" s="54">
        <f t="shared" si="6"/>
        <v>0</v>
      </c>
      <c r="K25" s="54">
        <f t="shared" si="6"/>
        <v>0</v>
      </c>
      <c r="L25" s="54">
        <f t="shared" si="6"/>
        <v>0</v>
      </c>
      <c r="M25" s="54">
        <f t="shared" si="6"/>
        <v>0</v>
      </c>
      <c r="N25" s="54">
        <f t="shared" si="6"/>
        <v>0</v>
      </c>
      <c r="O25" s="54">
        <f t="shared" si="6"/>
        <v>0</v>
      </c>
      <c r="P25" s="54">
        <f t="shared" si="6"/>
        <v>0</v>
      </c>
      <c r="Q25" s="54">
        <f t="shared" si="6"/>
        <v>0</v>
      </c>
      <c r="R25" s="54">
        <f t="shared" si="6"/>
        <v>0</v>
      </c>
      <c r="S25" s="54">
        <f t="shared" si="6"/>
        <v>0</v>
      </c>
      <c r="T25" s="54">
        <f t="shared" si="6"/>
        <v>0</v>
      </c>
      <c r="U25" s="55">
        <f t="shared" si="6"/>
        <v>0</v>
      </c>
      <c r="V25" s="55">
        <f t="shared" ref="V25:AC25" si="7">V12/(1+V23)^V24</f>
        <v>0</v>
      </c>
      <c r="W25" s="55">
        <f t="shared" si="7"/>
        <v>0</v>
      </c>
      <c r="X25" s="55">
        <f t="shared" si="7"/>
        <v>0</v>
      </c>
      <c r="Y25" s="55">
        <f t="shared" si="7"/>
        <v>0</v>
      </c>
      <c r="Z25" s="55">
        <f t="shared" si="7"/>
        <v>0</v>
      </c>
      <c r="AA25" s="55">
        <f t="shared" si="7"/>
        <v>0</v>
      </c>
      <c r="AB25" s="55">
        <f t="shared" si="7"/>
        <v>0</v>
      </c>
      <c r="AC25" s="55">
        <f t="shared" si="7"/>
        <v>0</v>
      </c>
    </row>
    <row r="26" spans="1:29" s="53" customFormat="1" ht="30">
      <c r="A26" s="52" t="s">
        <v>144</v>
      </c>
      <c r="B26" s="54">
        <f>SUM(B25:AC25)</f>
        <v>0</v>
      </c>
      <c r="C26" s="63"/>
      <c r="D26" s="63"/>
      <c r="E26" s="63"/>
      <c r="F26" s="63"/>
      <c r="G26" s="63"/>
      <c r="H26" s="63"/>
      <c r="I26" s="63"/>
      <c r="J26" s="63"/>
      <c r="K26" s="63"/>
      <c r="L26" s="63"/>
      <c r="M26" s="63"/>
      <c r="N26" s="63"/>
      <c r="O26" s="63"/>
      <c r="P26" s="63"/>
      <c r="Q26" s="63"/>
      <c r="R26" s="63"/>
      <c r="S26" s="63"/>
      <c r="T26" s="63"/>
      <c r="U26" s="63"/>
      <c r="V26" s="63"/>
      <c r="W26" s="63"/>
      <c r="X26" s="63"/>
      <c r="Y26" s="63"/>
      <c r="Z26" s="63"/>
      <c r="AA26" s="63"/>
      <c r="AB26" s="63"/>
      <c r="AC26" s="63"/>
    </row>
    <row r="27" spans="1:29" s="53" customFormat="1">
      <c r="A27" s="66" t="s">
        <v>22</v>
      </c>
      <c r="B27" s="57">
        <f>ABS(U14/(1+AC23)^AC24)</f>
        <v>0</v>
      </c>
      <c r="C27" s="63"/>
      <c r="D27" s="63"/>
      <c r="E27" s="63"/>
      <c r="F27" s="63"/>
      <c r="G27" s="63"/>
      <c r="H27" s="63"/>
      <c r="I27" s="63"/>
      <c r="J27" s="63"/>
      <c r="K27" s="63"/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63"/>
      <c r="W27" s="63"/>
      <c r="X27" s="63"/>
      <c r="Y27" s="63"/>
      <c r="Z27" s="63"/>
      <c r="AA27" s="63"/>
      <c r="AB27" s="63"/>
      <c r="AC27" s="63"/>
    </row>
    <row r="28" spans="1:29" s="53" customFormat="1">
      <c r="A28" s="52" t="s">
        <v>134</v>
      </c>
      <c r="B28" s="54">
        <f>B13/(1+B23)^B24</f>
        <v>0</v>
      </c>
      <c r="C28" s="54">
        <f t="shared" ref="C28:U28" si="8">C13/(1+C23)^C24</f>
        <v>0</v>
      </c>
      <c r="D28" s="54">
        <f t="shared" si="8"/>
        <v>0</v>
      </c>
      <c r="E28" s="54">
        <f t="shared" si="8"/>
        <v>0</v>
      </c>
      <c r="F28" s="54">
        <f t="shared" si="8"/>
        <v>0</v>
      </c>
      <c r="G28" s="54">
        <f t="shared" si="8"/>
        <v>0</v>
      </c>
      <c r="H28" s="54">
        <f t="shared" si="8"/>
        <v>0</v>
      </c>
      <c r="I28" s="54">
        <f t="shared" si="8"/>
        <v>0</v>
      </c>
      <c r="J28" s="54">
        <f t="shared" si="8"/>
        <v>0</v>
      </c>
      <c r="K28" s="54">
        <f t="shared" si="8"/>
        <v>0</v>
      </c>
      <c r="L28" s="54">
        <f t="shared" si="8"/>
        <v>0</v>
      </c>
      <c r="M28" s="54">
        <f t="shared" si="8"/>
        <v>0</v>
      </c>
      <c r="N28" s="54">
        <f t="shared" si="8"/>
        <v>0</v>
      </c>
      <c r="O28" s="54">
        <f t="shared" si="8"/>
        <v>0</v>
      </c>
      <c r="P28" s="54">
        <f t="shared" si="8"/>
        <v>0</v>
      </c>
      <c r="Q28" s="54">
        <f t="shared" si="8"/>
        <v>0</v>
      </c>
      <c r="R28" s="54">
        <f t="shared" si="8"/>
        <v>0</v>
      </c>
      <c r="S28" s="54">
        <f t="shared" si="8"/>
        <v>0</v>
      </c>
      <c r="T28" s="54">
        <f t="shared" si="8"/>
        <v>0</v>
      </c>
      <c r="U28" s="54">
        <f t="shared" si="8"/>
        <v>0</v>
      </c>
      <c r="V28" s="54">
        <f t="shared" ref="V28:AC28" si="9">V13/(1+V23)^V24</f>
        <v>0</v>
      </c>
      <c r="W28" s="54">
        <f t="shared" si="9"/>
        <v>0</v>
      </c>
      <c r="X28" s="54">
        <f t="shared" si="9"/>
        <v>0</v>
      </c>
      <c r="Y28" s="54">
        <f t="shared" si="9"/>
        <v>0</v>
      </c>
      <c r="Z28" s="54">
        <f t="shared" si="9"/>
        <v>0</v>
      </c>
      <c r="AA28" s="54">
        <f t="shared" si="9"/>
        <v>0</v>
      </c>
      <c r="AB28" s="54">
        <f t="shared" si="9"/>
        <v>0</v>
      </c>
      <c r="AC28" s="54">
        <f t="shared" si="9"/>
        <v>0</v>
      </c>
    </row>
    <row r="29" spans="1:29" s="53" customFormat="1" ht="30">
      <c r="A29" s="52" t="s">
        <v>136</v>
      </c>
      <c r="B29" s="54">
        <f>SUM(B28:AC28)</f>
        <v>0</v>
      </c>
      <c r="C29" s="63"/>
      <c r="D29" s="63"/>
      <c r="E29" s="63"/>
      <c r="F29" s="63"/>
      <c r="G29" s="63"/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/>
    </row>
    <row r="30" spans="1:29">
      <c r="A30" s="63"/>
      <c r="V30" s="62"/>
      <c r="W30" s="60"/>
    </row>
    <row r="31" spans="1:29">
      <c r="A31" s="45"/>
      <c r="C31" s="63"/>
    </row>
    <row r="32" spans="1:29" s="61" customFormat="1" ht="12.75">
      <c r="A32" s="64" t="s">
        <v>34</v>
      </c>
      <c r="B32" s="65"/>
      <c r="C32" s="65"/>
      <c r="D32" s="65"/>
      <c r="E32" s="65"/>
      <c r="F32" s="65"/>
      <c r="G32" s="65"/>
      <c r="H32" s="65"/>
      <c r="I32" s="65"/>
      <c r="J32" s="65"/>
      <c r="K32" s="65"/>
      <c r="L32" s="65"/>
      <c r="M32" s="65"/>
      <c r="N32" s="65"/>
      <c r="O32" s="65"/>
      <c r="P32" s="65"/>
      <c r="Q32" s="65"/>
      <c r="R32" s="65"/>
      <c r="S32" s="65"/>
      <c r="T32" s="65"/>
      <c r="U32" s="65"/>
      <c r="V32" s="65"/>
      <c r="W32" s="65"/>
      <c r="X32" s="65"/>
      <c r="Y32" s="65"/>
      <c r="Z32" s="65"/>
      <c r="AA32" s="65"/>
      <c r="AB32" s="65"/>
      <c r="AC32" s="65"/>
    </row>
    <row r="33" spans="1:3" ht="30">
      <c r="A33" s="52" t="s">
        <v>143</v>
      </c>
      <c r="B33" s="57">
        <f>NPV(4%,B12:AC12)</f>
        <v>0</v>
      </c>
    </row>
    <row r="34" spans="1:3">
      <c r="A34" s="66" t="s">
        <v>22</v>
      </c>
      <c r="B34" s="57">
        <f>ABS(NPV(4%,B14:AC14))</f>
        <v>0</v>
      </c>
      <c r="C34" s="63"/>
    </row>
    <row r="35" spans="1:3" ht="30">
      <c r="A35" s="52" t="s">
        <v>136</v>
      </c>
      <c r="B35" s="57">
        <f>NPV(4%,B13:AC13)</f>
        <v>0</v>
      </c>
    </row>
  </sheetData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AC122"/>
  <sheetViews>
    <sheetView workbookViewId="0">
      <selection activeCell="A80" sqref="A80"/>
    </sheetView>
  </sheetViews>
  <sheetFormatPr defaultRowHeight="15"/>
  <cols>
    <col min="1" max="1" width="37.5703125" customWidth="1"/>
  </cols>
  <sheetData>
    <row r="2" spans="1:29" ht="18">
      <c r="A2" s="68" t="s">
        <v>95</v>
      </c>
    </row>
    <row r="4" spans="1:29" ht="18">
      <c r="A4" s="68" t="s">
        <v>53</v>
      </c>
      <c r="B4" s="40"/>
      <c r="C4" s="39"/>
      <c r="D4" s="39"/>
      <c r="E4" s="39"/>
      <c r="F4" s="39"/>
      <c r="L4" s="69"/>
      <c r="M4" s="63"/>
    </row>
    <row r="5" spans="1:29" s="49" customFormat="1" ht="15.75" thickBot="1">
      <c r="A5" s="50"/>
      <c r="B5" s="51">
        <v>2013</v>
      </c>
      <c r="C5" s="51">
        <v>2014</v>
      </c>
      <c r="D5" s="51">
        <v>2015</v>
      </c>
      <c r="E5" s="51">
        <v>2016</v>
      </c>
      <c r="F5" s="51">
        <v>2017</v>
      </c>
      <c r="G5" s="51">
        <v>2018</v>
      </c>
      <c r="H5" s="51">
        <v>2019</v>
      </c>
      <c r="I5" s="51">
        <v>2020</v>
      </c>
      <c r="J5" s="51">
        <v>2021</v>
      </c>
      <c r="K5" s="51">
        <v>2022</v>
      </c>
      <c r="L5" s="51">
        <v>2023</v>
      </c>
      <c r="M5" s="51">
        <v>2024</v>
      </c>
      <c r="N5" s="51">
        <v>2025</v>
      </c>
      <c r="O5" s="51">
        <v>2026</v>
      </c>
      <c r="P5" s="51">
        <v>2027</v>
      </c>
      <c r="Q5" s="51">
        <v>2028</v>
      </c>
      <c r="R5" s="51">
        <v>2029</v>
      </c>
      <c r="S5" s="51">
        <v>2030</v>
      </c>
      <c r="T5" s="51">
        <v>2031</v>
      </c>
      <c r="U5" s="51">
        <v>2032</v>
      </c>
      <c r="V5" s="51">
        <v>2033</v>
      </c>
      <c r="W5" s="51">
        <v>2034</v>
      </c>
      <c r="X5" s="51">
        <v>2035</v>
      </c>
      <c r="Y5" s="51">
        <v>2036</v>
      </c>
      <c r="Z5" s="51">
        <v>2037</v>
      </c>
      <c r="AA5" s="51">
        <v>2038</v>
      </c>
      <c r="AB5" s="137">
        <v>2039</v>
      </c>
      <c r="AC5" s="79">
        <v>2040</v>
      </c>
    </row>
    <row r="6" spans="1:29" s="53" customFormat="1">
      <c r="A6" s="165" t="s">
        <v>54</v>
      </c>
      <c r="B6" s="166"/>
      <c r="C6" s="166"/>
      <c r="D6" s="166"/>
      <c r="E6" s="166"/>
      <c r="F6" s="166"/>
      <c r="G6" s="166"/>
      <c r="H6" s="166"/>
      <c r="I6" s="166"/>
      <c r="J6" s="166"/>
      <c r="K6" s="166"/>
      <c r="L6" s="166"/>
      <c r="M6" s="166"/>
      <c r="N6" s="166"/>
      <c r="O6" s="166"/>
      <c r="P6" s="166"/>
      <c r="Q6" s="166"/>
      <c r="R6" s="166"/>
      <c r="S6" s="166"/>
      <c r="T6" s="166"/>
      <c r="U6" s="167"/>
      <c r="AC6" s="70"/>
    </row>
    <row r="7" spans="1:29" s="53" customFormat="1">
      <c r="A7" s="52" t="s">
        <v>153</v>
      </c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5"/>
      <c r="U7" s="70"/>
      <c r="V7" s="70"/>
      <c r="W7" s="70"/>
      <c r="X7" s="70"/>
      <c r="Y7" s="70"/>
      <c r="Z7" s="70"/>
      <c r="AA7" s="70"/>
      <c r="AB7" s="138"/>
      <c r="AC7" s="70"/>
    </row>
    <row r="8" spans="1:29" s="53" customFormat="1">
      <c r="A8" s="52" t="s">
        <v>154</v>
      </c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5"/>
      <c r="U8" s="70"/>
      <c r="V8" s="70"/>
      <c r="W8" s="70"/>
      <c r="X8" s="70"/>
      <c r="Y8" s="70"/>
      <c r="Z8" s="70"/>
      <c r="AA8" s="70"/>
      <c r="AB8" s="138"/>
      <c r="AC8" s="70"/>
    </row>
    <row r="9" spans="1:29" s="53" customFormat="1" ht="30">
      <c r="A9" s="52" t="s">
        <v>155</v>
      </c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5"/>
      <c r="U9" s="70"/>
      <c r="V9" s="70"/>
      <c r="W9" s="70"/>
      <c r="X9" s="70"/>
      <c r="Y9" s="70"/>
      <c r="Z9" s="70"/>
      <c r="AA9" s="70"/>
      <c r="AB9" s="138"/>
      <c r="AC9" s="70"/>
    </row>
    <row r="10" spans="1:29" s="60" customFormat="1" ht="12.75">
      <c r="A10" s="72" t="s">
        <v>85</v>
      </c>
      <c r="B10" s="73">
        <f>SUM(B7:B9)</f>
        <v>0</v>
      </c>
      <c r="C10" s="73">
        <f t="shared" ref="C10:U10" si="0">SUM(C7:C9)</f>
        <v>0</v>
      </c>
      <c r="D10" s="73">
        <f t="shared" si="0"/>
        <v>0</v>
      </c>
      <c r="E10" s="73">
        <f t="shared" si="0"/>
        <v>0</v>
      </c>
      <c r="F10" s="73">
        <f t="shared" si="0"/>
        <v>0</v>
      </c>
      <c r="G10" s="73">
        <f t="shared" si="0"/>
        <v>0</v>
      </c>
      <c r="H10" s="73">
        <f t="shared" si="0"/>
        <v>0</v>
      </c>
      <c r="I10" s="73">
        <f t="shared" si="0"/>
        <v>0</v>
      </c>
      <c r="J10" s="73">
        <f t="shared" si="0"/>
        <v>0</v>
      </c>
      <c r="K10" s="73">
        <f t="shared" si="0"/>
        <v>0</v>
      </c>
      <c r="L10" s="73">
        <f t="shared" si="0"/>
        <v>0</v>
      </c>
      <c r="M10" s="73">
        <f t="shared" si="0"/>
        <v>0</v>
      </c>
      <c r="N10" s="73">
        <f t="shared" si="0"/>
        <v>0</v>
      </c>
      <c r="O10" s="73">
        <f t="shared" si="0"/>
        <v>0</v>
      </c>
      <c r="P10" s="73">
        <f t="shared" si="0"/>
        <v>0</v>
      </c>
      <c r="Q10" s="73">
        <f t="shared" si="0"/>
        <v>0</v>
      </c>
      <c r="R10" s="73">
        <f t="shared" si="0"/>
        <v>0</v>
      </c>
      <c r="S10" s="73">
        <f t="shared" si="0"/>
        <v>0</v>
      </c>
      <c r="T10" s="135">
        <f t="shared" si="0"/>
        <v>0</v>
      </c>
      <c r="U10" s="136">
        <f t="shared" si="0"/>
        <v>0</v>
      </c>
      <c r="V10" s="136">
        <f t="shared" ref="V10:AC10" si="1">SUM(V7:V9)</f>
        <v>0</v>
      </c>
      <c r="W10" s="136">
        <f t="shared" si="1"/>
        <v>0</v>
      </c>
      <c r="X10" s="136">
        <f t="shared" si="1"/>
        <v>0</v>
      </c>
      <c r="Y10" s="136">
        <f t="shared" si="1"/>
        <v>0</v>
      </c>
      <c r="Z10" s="136">
        <f t="shared" si="1"/>
        <v>0</v>
      </c>
      <c r="AA10" s="136">
        <f t="shared" si="1"/>
        <v>0</v>
      </c>
      <c r="AB10" s="139">
        <f t="shared" si="1"/>
        <v>0</v>
      </c>
      <c r="AC10" s="136">
        <f t="shared" si="1"/>
        <v>0</v>
      </c>
    </row>
    <row r="11" spans="1:29" s="53" customFormat="1">
      <c r="A11" s="52" t="s">
        <v>57</v>
      </c>
      <c r="B11" s="54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5"/>
      <c r="U11" s="70"/>
      <c r="V11" s="70"/>
      <c r="W11" s="70"/>
      <c r="X11" s="70"/>
      <c r="Y11" s="70"/>
      <c r="Z11" s="70"/>
      <c r="AA11" s="70"/>
      <c r="AB11" s="138"/>
      <c r="AC11" s="70"/>
    </row>
    <row r="12" spans="1:29" s="53" customFormat="1">
      <c r="A12" s="52" t="s">
        <v>58</v>
      </c>
      <c r="B12" s="54"/>
      <c r="C12" s="54"/>
      <c r="D12" s="54"/>
      <c r="E12" s="54"/>
      <c r="F12" s="54"/>
      <c r="G12" s="54"/>
      <c r="H12" s="54"/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5"/>
      <c r="U12" s="70"/>
      <c r="V12" s="70"/>
      <c r="W12" s="70"/>
      <c r="X12" s="70"/>
      <c r="Y12" s="70"/>
      <c r="Z12" s="70"/>
      <c r="AA12" s="70"/>
      <c r="AB12" s="138"/>
      <c r="AC12" s="70"/>
    </row>
    <row r="13" spans="1:29" s="53" customFormat="1">
      <c r="A13" s="52" t="s">
        <v>59</v>
      </c>
      <c r="B13" s="54"/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5"/>
      <c r="U13" s="70"/>
      <c r="V13" s="70"/>
      <c r="W13" s="70"/>
      <c r="X13" s="70"/>
      <c r="Y13" s="70"/>
      <c r="Z13" s="70"/>
      <c r="AA13" s="70"/>
      <c r="AB13" s="138"/>
      <c r="AC13" s="70"/>
    </row>
    <row r="14" spans="1:29" s="60" customFormat="1" ht="12.75">
      <c r="A14" s="72" t="s">
        <v>86</v>
      </c>
      <c r="B14" s="73">
        <f t="shared" ref="B14:U14" si="2">SUM(B11:B13)</f>
        <v>0</v>
      </c>
      <c r="C14" s="73">
        <f t="shared" si="2"/>
        <v>0</v>
      </c>
      <c r="D14" s="73">
        <f t="shared" si="2"/>
        <v>0</v>
      </c>
      <c r="E14" s="73">
        <f t="shared" si="2"/>
        <v>0</v>
      </c>
      <c r="F14" s="73">
        <f t="shared" si="2"/>
        <v>0</v>
      </c>
      <c r="G14" s="73">
        <f t="shared" si="2"/>
        <v>0</v>
      </c>
      <c r="H14" s="73">
        <f t="shared" si="2"/>
        <v>0</v>
      </c>
      <c r="I14" s="73">
        <f t="shared" si="2"/>
        <v>0</v>
      </c>
      <c r="J14" s="73">
        <f t="shared" si="2"/>
        <v>0</v>
      </c>
      <c r="K14" s="73">
        <f t="shared" si="2"/>
        <v>0</v>
      </c>
      <c r="L14" s="73">
        <f t="shared" si="2"/>
        <v>0</v>
      </c>
      <c r="M14" s="73">
        <f t="shared" si="2"/>
        <v>0</v>
      </c>
      <c r="N14" s="73">
        <f t="shared" si="2"/>
        <v>0</v>
      </c>
      <c r="O14" s="73">
        <f t="shared" si="2"/>
        <v>0</v>
      </c>
      <c r="P14" s="73">
        <f t="shared" si="2"/>
        <v>0</v>
      </c>
      <c r="Q14" s="73">
        <f t="shared" si="2"/>
        <v>0</v>
      </c>
      <c r="R14" s="73">
        <f t="shared" si="2"/>
        <v>0</v>
      </c>
      <c r="S14" s="73">
        <f t="shared" si="2"/>
        <v>0</v>
      </c>
      <c r="T14" s="135">
        <f t="shared" si="2"/>
        <v>0</v>
      </c>
      <c r="U14" s="136">
        <f t="shared" si="2"/>
        <v>0</v>
      </c>
      <c r="V14" s="136">
        <f t="shared" ref="V14:AC14" si="3">SUM(V11:V13)</f>
        <v>0</v>
      </c>
      <c r="W14" s="136">
        <f t="shared" si="3"/>
        <v>0</v>
      </c>
      <c r="X14" s="136">
        <f t="shared" si="3"/>
        <v>0</v>
      </c>
      <c r="Y14" s="136">
        <f t="shared" si="3"/>
        <v>0</v>
      </c>
      <c r="Z14" s="136">
        <f t="shared" si="3"/>
        <v>0</v>
      </c>
      <c r="AA14" s="136">
        <f t="shared" si="3"/>
        <v>0</v>
      </c>
      <c r="AB14" s="139">
        <f t="shared" si="3"/>
        <v>0</v>
      </c>
      <c r="AC14" s="136">
        <f t="shared" si="3"/>
        <v>0</v>
      </c>
    </row>
    <row r="15" spans="1:29" s="60" customFormat="1" ht="13.5" thickBot="1">
      <c r="A15" s="58" t="s">
        <v>87</v>
      </c>
      <c r="B15" s="59">
        <f t="shared" ref="B15:U15" si="4">B10+B14</f>
        <v>0</v>
      </c>
      <c r="C15" s="59">
        <f t="shared" si="4"/>
        <v>0</v>
      </c>
      <c r="D15" s="59">
        <f t="shared" si="4"/>
        <v>0</v>
      </c>
      <c r="E15" s="59">
        <f t="shared" si="4"/>
        <v>0</v>
      </c>
      <c r="F15" s="59">
        <f t="shared" si="4"/>
        <v>0</v>
      </c>
      <c r="G15" s="59">
        <f t="shared" si="4"/>
        <v>0</v>
      </c>
      <c r="H15" s="59">
        <f t="shared" si="4"/>
        <v>0</v>
      </c>
      <c r="I15" s="59">
        <f t="shared" si="4"/>
        <v>0</v>
      </c>
      <c r="J15" s="59">
        <f t="shared" si="4"/>
        <v>0</v>
      </c>
      <c r="K15" s="59">
        <f t="shared" si="4"/>
        <v>0</v>
      </c>
      <c r="L15" s="59">
        <f t="shared" si="4"/>
        <v>0</v>
      </c>
      <c r="M15" s="59">
        <f t="shared" si="4"/>
        <v>0</v>
      </c>
      <c r="N15" s="59">
        <f t="shared" si="4"/>
        <v>0</v>
      </c>
      <c r="O15" s="59">
        <f t="shared" si="4"/>
        <v>0</v>
      </c>
      <c r="P15" s="59">
        <f t="shared" si="4"/>
        <v>0</v>
      </c>
      <c r="Q15" s="59">
        <f t="shared" si="4"/>
        <v>0</v>
      </c>
      <c r="R15" s="59">
        <f t="shared" si="4"/>
        <v>0</v>
      </c>
      <c r="S15" s="59">
        <f t="shared" si="4"/>
        <v>0</v>
      </c>
      <c r="T15" s="135">
        <f t="shared" si="4"/>
        <v>0</v>
      </c>
      <c r="U15" s="82">
        <f t="shared" si="4"/>
        <v>0</v>
      </c>
      <c r="V15" s="82">
        <f t="shared" ref="V15:AC15" si="5">V10+V14</f>
        <v>0</v>
      </c>
      <c r="W15" s="82">
        <f t="shared" si="5"/>
        <v>0</v>
      </c>
      <c r="X15" s="82">
        <f t="shared" si="5"/>
        <v>0</v>
      </c>
      <c r="Y15" s="82">
        <f t="shared" si="5"/>
        <v>0</v>
      </c>
      <c r="Z15" s="82">
        <f t="shared" si="5"/>
        <v>0</v>
      </c>
      <c r="AA15" s="82">
        <f t="shared" si="5"/>
        <v>0</v>
      </c>
      <c r="AB15" s="139">
        <f t="shared" si="5"/>
        <v>0</v>
      </c>
      <c r="AC15" s="82">
        <f t="shared" si="5"/>
        <v>0</v>
      </c>
    </row>
    <row r="16" spans="1:29" s="53" customFormat="1">
      <c r="A16" s="165" t="s">
        <v>60</v>
      </c>
      <c r="B16" s="166"/>
      <c r="C16" s="166"/>
      <c r="D16" s="166"/>
      <c r="E16" s="166"/>
      <c r="F16" s="166"/>
      <c r="G16" s="166"/>
      <c r="H16" s="166"/>
      <c r="I16" s="166"/>
      <c r="J16" s="166"/>
      <c r="K16" s="166"/>
      <c r="L16" s="166"/>
      <c r="M16" s="166"/>
      <c r="N16" s="166"/>
      <c r="O16" s="166"/>
      <c r="P16" s="166"/>
      <c r="Q16" s="166"/>
      <c r="R16" s="166"/>
      <c r="S16" s="166"/>
      <c r="T16" s="166"/>
      <c r="U16" s="168"/>
      <c r="AC16" s="70"/>
    </row>
    <row r="17" spans="1:29" s="53" customFormat="1">
      <c r="A17" s="106" t="s">
        <v>61</v>
      </c>
      <c r="B17" s="107">
        <f>SUM(B18:B20)</f>
        <v>0</v>
      </c>
      <c r="C17" s="107">
        <f t="shared" ref="C17:U17" si="6">SUM(C18:C20)</f>
        <v>0</v>
      </c>
      <c r="D17" s="107">
        <f t="shared" si="6"/>
        <v>0</v>
      </c>
      <c r="E17" s="107">
        <f t="shared" si="6"/>
        <v>0</v>
      </c>
      <c r="F17" s="107">
        <f t="shared" si="6"/>
        <v>0</v>
      </c>
      <c r="G17" s="107">
        <f t="shared" si="6"/>
        <v>0</v>
      </c>
      <c r="H17" s="107">
        <f t="shared" si="6"/>
        <v>0</v>
      </c>
      <c r="I17" s="107">
        <f t="shared" si="6"/>
        <v>0</v>
      </c>
      <c r="J17" s="107">
        <f t="shared" si="6"/>
        <v>0</v>
      </c>
      <c r="K17" s="107">
        <f t="shared" si="6"/>
        <v>0</v>
      </c>
      <c r="L17" s="107">
        <f t="shared" si="6"/>
        <v>0</v>
      </c>
      <c r="M17" s="107">
        <f t="shared" si="6"/>
        <v>0</v>
      </c>
      <c r="N17" s="107">
        <f t="shared" si="6"/>
        <v>0</v>
      </c>
      <c r="O17" s="107">
        <f t="shared" si="6"/>
        <v>0</v>
      </c>
      <c r="P17" s="107">
        <f t="shared" si="6"/>
        <v>0</v>
      </c>
      <c r="Q17" s="107">
        <f t="shared" si="6"/>
        <v>0</v>
      </c>
      <c r="R17" s="107">
        <f t="shared" si="6"/>
        <v>0</v>
      </c>
      <c r="S17" s="107">
        <f t="shared" si="6"/>
        <v>0</v>
      </c>
      <c r="T17" s="107">
        <f t="shared" si="6"/>
        <v>0</v>
      </c>
      <c r="U17" s="107">
        <f t="shared" si="6"/>
        <v>0</v>
      </c>
      <c r="V17" s="107">
        <f t="shared" ref="V17:AC17" si="7">SUM(V18:V20)</f>
        <v>0</v>
      </c>
      <c r="W17" s="107">
        <f t="shared" si="7"/>
        <v>0</v>
      </c>
      <c r="X17" s="107">
        <f t="shared" si="7"/>
        <v>0</v>
      </c>
      <c r="Y17" s="107">
        <f t="shared" si="7"/>
        <v>0</v>
      </c>
      <c r="Z17" s="107">
        <f t="shared" si="7"/>
        <v>0</v>
      </c>
      <c r="AA17" s="107">
        <f t="shared" si="7"/>
        <v>0</v>
      </c>
      <c r="AB17" s="140">
        <f t="shared" si="7"/>
        <v>0</v>
      </c>
      <c r="AC17" s="141">
        <f t="shared" si="7"/>
        <v>0</v>
      </c>
    </row>
    <row r="18" spans="1:29" s="53" customFormat="1">
      <c r="A18" s="52" t="s">
        <v>62</v>
      </c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55"/>
      <c r="V18" s="55"/>
      <c r="W18" s="55"/>
      <c r="X18" s="55"/>
      <c r="Y18" s="55"/>
      <c r="Z18" s="55"/>
      <c r="AA18" s="55"/>
      <c r="AB18" s="55"/>
      <c r="AC18" s="70"/>
    </row>
    <row r="19" spans="1:29" s="53" customFormat="1">
      <c r="A19" s="52" t="s">
        <v>63</v>
      </c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54"/>
      <c r="V19" s="54"/>
      <c r="W19" s="54"/>
      <c r="X19" s="54"/>
      <c r="Y19" s="54"/>
      <c r="Z19" s="54"/>
      <c r="AA19" s="54"/>
      <c r="AB19" s="55"/>
      <c r="AC19" s="70"/>
    </row>
    <row r="20" spans="1:29" s="53" customFormat="1">
      <c r="A20" s="52" t="s">
        <v>64</v>
      </c>
      <c r="B20" s="54"/>
      <c r="C20" s="54"/>
      <c r="D20" s="54"/>
      <c r="E20" s="54"/>
      <c r="F20" s="54"/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5"/>
      <c r="V20" s="55"/>
      <c r="W20" s="55"/>
      <c r="X20" s="55"/>
      <c r="Y20" s="55"/>
      <c r="Z20" s="55"/>
      <c r="AA20" s="55"/>
      <c r="AB20" s="55"/>
      <c r="AC20" s="70"/>
    </row>
    <row r="21" spans="1:29" s="53" customFormat="1">
      <c r="A21" s="106" t="s">
        <v>65</v>
      </c>
      <c r="B21" s="107">
        <f>SUM(B22:B23)</f>
        <v>0</v>
      </c>
      <c r="C21" s="107">
        <f t="shared" ref="C21:U21" si="8">SUM(C22:C23)</f>
        <v>0</v>
      </c>
      <c r="D21" s="107">
        <f t="shared" si="8"/>
        <v>0</v>
      </c>
      <c r="E21" s="107">
        <f t="shared" si="8"/>
        <v>0</v>
      </c>
      <c r="F21" s="107">
        <f t="shared" si="8"/>
        <v>0</v>
      </c>
      <c r="G21" s="107">
        <f t="shared" si="8"/>
        <v>0</v>
      </c>
      <c r="H21" s="107">
        <f t="shared" si="8"/>
        <v>0</v>
      </c>
      <c r="I21" s="107">
        <f t="shared" si="8"/>
        <v>0</v>
      </c>
      <c r="J21" s="107">
        <f t="shared" si="8"/>
        <v>0</v>
      </c>
      <c r="K21" s="107">
        <f t="shared" si="8"/>
        <v>0</v>
      </c>
      <c r="L21" s="107">
        <f t="shared" si="8"/>
        <v>0</v>
      </c>
      <c r="M21" s="107">
        <f t="shared" si="8"/>
        <v>0</v>
      </c>
      <c r="N21" s="107">
        <f t="shared" si="8"/>
        <v>0</v>
      </c>
      <c r="O21" s="107">
        <f t="shared" si="8"/>
        <v>0</v>
      </c>
      <c r="P21" s="107">
        <f t="shared" si="8"/>
        <v>0</v>
      </c>
      <c r="Q21" s="107">
        <f t="shared" si="8"/>
        <v>0</v>
      </c>
      <c r="R21" s="107">
        <f t="shared" si="8"/>
        <v>0</v>
      </c>
      <c r="S21" s="107">
        <f t="shared" si="8"/>
        <v>0</v>
      </c>
      <c r="T21" s="107">
        <f t="shared" si="8"/>
        <v>0</v>
      </c>
      <c r="U21" s="107">
        <f t="shared" si="8"/>
        <v>0</v>
      </c>
      <c r="V21" s="107">
        <f t="shared" ref="V21:AC21" si="9">SUM(V22:V23)</f>
        <v>0</v>
      </c>
      <c r="W21" s="107">
        <f t="shared" si="9"/>
        <v>0</v>
      </c>
      <c r="X21" s="107">
        <f t="shared" si="9"/>
        <v>0</v>
      </c>
      <c r="Y21" s="107">
        <f t="shared" si="9"/>
        <v>0</v>
      </c>
      <c r="Z21" s="107">
        <f t="shared" si="9"/>
        <v>0</v>
      </c>
      <c r="AA21" s="107">
        <f t="shared" si="9"/>
        <v>0</v>
      </c>
      <c r="AB21" s="140">
        <f t="shared" si="9"/>
        <v>0</v>
      </c>
      <c r="AC21" s="141">
        <f t="shared" si="9"/>
        <v>0</v>
      </c>
    </row>
    <row r="22" spans="1:29" s="53" customFormat="1">
      <c r="A22" s="52" t="s">
        <v>66</v>
      </c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5"/>
      <c r="V22" s="55"/>
      <c r="W22" s="55"/>
      <c r="X22" s="55"/>
      <c r="Y22" s="55"/>
      <c r="Z22" s="55"/>
      <c r="AA22" s="55"/>
      <c r="AB22" s="55"/>
      <c r="AC22" s="70"/>
    </row>
    <row r="23" spans="1:29" s="53" customFormat="1">
      <c r="A23" s="52" t="s">
        <v>67</v>
      </c>
      <c r="B23" s="54"/>
      <c r="C23" s="54"/>
      <c r="D23" s="54"/>
      <c r="E23" s="54"/>
      <c r="F23" s="54"/>
      <c r="G23" s="54"/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5"/>
      <c r="V23" s="55"/>
      <c r="W23" s="55"/>
      <c r="X23" s="55"/>
      <c r="Y23" s="55"/>
      <c r="Z23" s="55"/>
      <c r="AA23" s="55"/>
      <c r="AB23" s="55"/>
      <c r="AC23" s="70"/>
    </row>
    <row r="24" spans="1:29" s="60" customFormat="1" ht="12.75">
      <c r="A24" s="72" t="s">
        <v>88</v>
      </c>
      <c r="B24" s="73">
        <f t="shared" ref="B24:U24" si="10">B17+B21</f>
        <v>0</v>
      </c>
      <c r="C24" s="73">
        <f t="shared" si="10"/>
        <v>0</v>
      </c>
      <c r="D24" s="73">
        <f t="shared" si="10"/>
        <v>0</v>
      </c>
      <c r="E24" s="73">
        <f t="shared" si="10"/>
        <v>0</v>
      </c>
      <c r="F24" s="73">
        <f t="shared" si="10"/>
        <v>0</v>
      </c>
      <c r="G24" s="73">
        <f t="shared" si="10"/>
        <v>0</v>
      </c>
      <c r="H24" s="73">
        <f t="shared" si="10"/>
        <v>0</v>
      </c>
      <c r="I24" s="73">
        <f t="shared" si="10"/>
        <v>0</v>
      </c>
      <c r="J24" s="73">
        <f t="shared" si="10"/>
        <v>0</v>
      </c>
      <c r="K24" s="73">
        <f t="shared" si="10"/>
        <v>0</v>
      </c>
      <c r="L24" s="73">
        <f t="shared" si="10"/>
        <v>0</v>
      </c>
      <c r="M24" s="73">
        <f t="shared" si="10"/>
        <v>0</v>
      </c>
      <c r="N24" s="73">
        <f t="shared" si="10"/>
        <v>0</v>
      </c>
      <c r="O24" s="73">
        <f t="shared" si="10"/>
        <v>0</v>
      </c>
      <c r="P24" s="73">
        <f t="shared" si="10"/>
        <v>0</v>
      </c>
      <c r="Q24" s="73">
        <f t="shared" si="10"/>
        <v>0</v>
      </c>
      <c r="R24" s="73">
        <f t="shared" si="10"/>
        <v>0</v>
      </c>
      <c r="S24" s="73">
        <f t="shared" si="10"/>
        <v>0</v>
      </c>
      <c r="T24" s="73">
        <f t="shared" si="10"/>
        <v>0</v>
      </c>
      <c r="U24" s="73">
        <f t="shared" si="10"/>
        <v>0</v>
      </c>
      <c r="V24" s="73">
        <f t="shared" ref="V24:AC24" si="11">V17+V21</f>
        <v>0</v>
      </c>
      <c r="W24" s="73">
        <f t="shared" si="11"/>
        <v>0</v>
      </c>
      <c r="X24" s="73">
        <f t="shared" si="11"/>
        <v>0</v>
      </c>
      <c r="Y24" s="73">
        <f t="shared" si="11"/>
        <v>0</v>
      </c>
      <c r="Z24" s="73">
        <f t="shared" si="11"/>
        <v>0</v>
      </c>
      <c r="AA24" s="73">
        <f t="shared" si="11"/>
        <v>0</v>
      </c>
      <c r="AB24" s="135">
        <f t="shared" si="11"/>
        <v>0</v>
      </c>
      <c r="AC24" s="136">
        <f t="shared" si="11"/>
        <v>0</v>
      </c>
    </row>
    <row r="25" spans="1:29" s="53" customFormat="1" ht="30">
      <c r="A25" s="52" t="s">
        <v>68</v>
      </c>
      <c r="B25" s="54"/>
      <c r="C25" s="54"/>
      <c r="D25" s="54"/>
      <c r="E25" s="54"/>
      <c r="F25" s="54"/>
      <c r="G25" s="54"/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55"/>
      <c r="V25" s="55"/>
      <c r="W25" s="55"/>
      <c r="X25" s="55"/>
      <c r="Y25" s="55"/>
      <c r="Z25" s="55"/>
      <c r="AA25" s="55"/>
      <c r="AB25" s="55"/>
      <c r="AC25" s="70"/>
    </row>
    <row r="26" spans="1:29" s="53" customFormat="1" ht="30">
      <c r="A26" s="52" t="s">
        <v>69</v>
      </c>
      <c r="B26" s="54"/>
      <c r="C26" s="54"/>
      <c r="D26" s="54"/>
      <c r="E26" s="54"/>
      <c r="F26" s="54"/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55"/>
      <c r="V26" s="55"/>
      <c r="W26" s="55"/>
      <c r="X26" s="55"/>
      <c r="Y26" s="55"/>
      <c r="Z26" s="55"/>
      <c r="AA26" s="55"/>
      <c r="AB26" s="55"/>
      <c r="AC26" s="70"/>
    </row>
    <row r="27" spans="1:29" s="53" customFormat="1" ht="30">
      <c r="A27" s="52" t="s">
        <v>70</v>
      </c>
      <c r="B27" s="54"/>
      <c r="C27" s="54"/>
      <c r="D27" s="54"/>
      <c r="E27" s="54"/>
      <c r="F27" s="54"/>
      <c r="G27" s="54"/>
      <c r="H27" s="54"/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55"/>
      <c r="V27" s="55"/>
      <c r="W27" s="55"/>
      <c r="X27" s="55"/>
      <c r="Y27" s="55"/>
      <c r="Z27" s="55"/>
      <c r="AA27" s="55"/>
      <c r="AB27" s="55"/>
      <c r="AC27" s="70"/>
    </row>
    <row r="28" spans="1:29" s="53" customFormat="1">
      <c r="A28" s="52" t="s">
        <v>71</v>
      </c>
      <c r="B28" s="54"/>
      <c r="C28" s="54"/>
      <c r="D28" s="54"/>
      <c r="E28" s="54"/>
      <c r="F28" s="54"/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5"/>
      <c r="V28" s="55"/>
      <c r="W28" s="55"/>
      <c r="X28" s="55"/>
      <c r="Y28" s="55"/>
      <c r="Z28" s="55"/>
      <c r="AA28" s="55"/>
      <c r="AB28" s="55"/>
      <c r="AC28" s="70"/>
    </row>
    <row r="29" spans="1:29" s="53" customFormat="1">
      <c r="A29" s="52" t="s">
        <v>72</v>
      </c>
      <c r="B29" s="54"/>
      <c r="C29" s="54"/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5"/>
      <c r="V29" s="55"/>
      <c r="W29" s="55"/>
      <c r="X29" s="55"/>
      <c r="Y29" s="55"/>
      <c r="Z29" s="55"/>
      <c r="AA29" s="55"/>
      <c r="AB29" s="55"/>
      <c r="AC29" s="70"/>
    </row>
    <row r="30" spans="1:29" s="53" customFormat="1">
      <c r="A30" s="52" t="s">
        <v>73</v>
      </c>
      <c r="B30" s="54"/>
      <c r="C30" s="54"/>
      <c r="D30" s="54"/>
      <c r="E30" s="54"/>
      <c r="F30" s="54"/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5"/>
      <c r="V30" s="55"/>
      <c r="W30" s="55"/>
      <c r="X30" s="55"/>
      <c r="Y30" s="55"/>
      <c r="Z30" s="55"/>
      <c r="AA30" s="55"/>
      <c r="AB30" s="55"/>
      <c r="AC30" s="70"/>
    </row>
    <row r="31" spans="1:29" s="53" customFormat="1" ht="30">
      <c r="A31" s="52" t="s">
        <v>74</v>
      </c>
      <c r="B31" s="54"/>
      <c r="C31" s="54"/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5"/>
      <c r="V31" s="55"/>
      <c r="W31" s="55"/>
      <c r="X31" s="55"/>
      <c r="Y31" s="55"/>
      <c r="Z31" s="55"/>
      <c r="AA31" s="55"/>
      <c r="AB31" s="55"/>
      <c r="AC31" s="70"/>
    </row>
    <row r="32" spans="1:29" s="53" customFormat="1">
      <c r="A32" s="52" t="s">
        <v>75</v>
      </c>
      <c r="B32" s="54"/>
      <c r="C32" s="54"/>
      <c r="D32" s="54"/>
      <c r="E32" s="54"/>
      <c r="F32" s="54"/>
      <c r="G32" s="54"/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5"/>
      <c r="V32" s="55"/>
      <c r="W32" s="55"/>
      <c r="X32" s="55"/>
      <c r="Y32" s="55"/>
      <c r="Z32" s="55"/>
      <c r="AA32" s="55"/>
      <c r="AB32" s="55"/>
      <c r="AC32" s="70"/>
    </row>
    <row r="33" spans="1:29" s="53" customFormat="1" ht="30">
      <c r="A33" s="52" t="s">
        <v>76</v>
      </c>
      <c r="B33" s="54"/>
      <c r="C33" s="54"/>
      <c r="D33" s="54"/>
      <c r="E33" s="54"/>
      <c r="F33" s="54"/>
      <c r="G33" s="54"/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5"/>
      <c r="V33" s="55"/>
      <c r="W33" s="55"/>
      <c r="X33" s="55"/>
      <c r="Y33" s="55"/>
      <c r="Z33" s="55"/>
      <c r="AA33" s="55"/>
      <c r="AB33" s="55"/>
      <c r="AC33" s="70"/>
    </row>
    <row r="34" spans="1:29" s="53" customFormat="1">
      <c r="A34" s="52" t="s">
        <v>77</v>
      </c>
      <c r="B34" s="54"/>
      <c r="C34" s="54"/>
      <c r="D34" s="54"/>
      <c r="E34" s="54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55"/>
      <c r="V34" s="55"/>
      <c r="W34" s="55"/>
      <c r="X34" s="55"/>
      <c r="Y34" s="55"/>
      <c r="Z34" s="55"/>
      <c r="AA34" s="55"/>
      <c r="AB34" s="55"/>
      <c r="AC34" s="70"/>
    </row>
    <row r="35" spans="1:29" s="60" customFormat="1" ht="12.75">
      <c r="A35" s="72" t="s">
        <v>89</v>
      </c>
      <c r="B35" s="73">
        <f>SUM(B25:B34)</f>
        <v>0</v>
      </c>
      <c r="C35" s="73">
        <f t="shared" ref="C35:U35" si="12">SUM(C25:C34)</f>
        <v>0</v>
      </c>
      <c r="D35" s="73">
        <f t="shared" si="12"/>
        <v>0</v>
      </c>
      <c r="E35" s="73">
        <f t="shared" si="12"/>
        <v>0</v>
      </c>
      <c r="F35" s="73">
        <f t="shared" si="12"/>
        <v>0</v>
      </c>
      <c r="G35" s="73">
        <f t="shared" si="12"/>
        <v>0</v>
      </c>
      <c r="H35" s="73">
        <f t="shared" si="12"/>
        <v>0</v>
      </c>
      <c r="I35" s="73">
        <f t="shared" si="12"/>
        <v>0</v>
      </c>
      <c r="J35" s="73">
        <f t="shared" si="12"/>
        <v>0</v>
      </c>
      <c r="K35" s="73">
        <f t="shared" si="12"/>
        <v>0</v>
      </c>
      <c r="L35" s="73">
        <f t="shared" si="12"/>
        <v>0</v>
      </c>
      <c r="M35" s="73">
        <f t="shared" si="12"/>
        <v>0</v>
      </c>
      <c r="N35" s="73">
        <f t="shared" si="12"/>
        <v>0</v>
      </c>
      <c r="O35" s="73">
        <f t="shared" si="12"/>
        <v>0</v>
      </c>
      <c r="P35" s="73">
        <f t="shared" si="12"/>
        <v>0</v>
      </c>
      <c r="Q35" s="73">
        <f t="shared" si="12"/>
        <v>0</v>
      </c>
      <c r="R35" s="73">
        <f t="shared" si="12"/>
        <v>0</v>
      </c>
      <c r="S35" s="73">
        <f t="shared" si="12"/>
        <v>0</v>
      </c>
      <c r="T35" s="73">
        <f t="shared" si="12"/>
        <v>0</v>
      </c>
      <c r="U35" s="73">
        <f t="shared" si="12"/>
        <v>0</v>
      </c>
      <c r="V35" s="73">
        <f t="shared" ref="V35:AC35" si="13">SUM(V25:V34)</f>
        <v>0</v>
      </c>
      <c r="W35" s="73">
        <f t="shared" si="13"/>
        <v>0</v>
      </c>
      <c r="X35" s="73">
        <f t="shared" si="13"/>
        <v>0</v>
      </c>
      <c r="Y35" s="73">
        <f t="shared" si="13"/>
        <v>0</v>
      </c>
      <c r="Z35" s="73">
        <f t="shared" si="13"/>
        <v>0</v>
      </c>
      <c r="AA35" s="73">
        <f t="shared" si="13"/>
        <v>0</v>
      </c>
      <c r="AB35" s="135">
        <f t="shared" si="13"/>
        <v>0</v>
      </c>
      <c r="AC35" s="136">
        <f t="shared" si="13"/>
        <v>0</v>
      </c>
    </row>
    <row r="36" spans="1:29" s="53" customFormat="1">
      <c r="A36" s="132" t="s">
        <v>78</v>
      </c>
      <c r="B36" s="54"/>
      <c r="C36" s="54"/>
      <c r="D36" s="54"/>
      <c r="E36" s="54"/>
      <c r="F36" s="54"/>
      <c r="G36" s="54"/>
      <c r="H36" s="54"/>
      <c r="I36" s="54"/>
      <c r="J36" s="54"/>
      <c r="K36" s="54"/>
      <c r="L36" s="54"/>
      <c r="M36" s="54"/>
      <c r="N36" s="54"/>
      <c r="O36" s="54"/>
      <c r="P36" s="54"/>
      <c r="Q36" s="54"/>
      <c r="R36" s="54"/>
      <c r="S36" s="54"/>
      <c r="T36" s="54"/>
      <c r="U36" s="55"/>
      <c r="V36" s="55"/>
      <c r="W36" s="55"/>
      <c r="X36" s="55"/>
      <c r="Y36" s="55"/>
      <c r="Z36" s="55"/>
      <c r="AA36" s="55"/>
      <c r="AB36" s="55"/>
      <c r="AC36" s="70"/>
    </row>
    <row r="37" spans="1:29" s="53" customFormat="1">
      <c r="A37" s="52" t="s">
        <v>79</v>
      </c>
      <c r="B37" s="54"/>
      <c r="C37" s="54"/>
      <c r="D37" s="54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5"/>
      <c r="V37" s="55"/>
      <c r="W37" s="55"/>
      <c r="X37" s="55"/>
      <c r="Y37" s="55"/>
      <c r="Z37" s="55"/>
      <c r="AA37" s="55"/>
      <c r="AB37" s="55"/>
      <c r="AC37" s="70"/>
    </row>
    <row r="38" spans="1:29" s="53" customFormat="1">
      <c r="A38" s="52" t="s">
        <v>80</v>
      </c>
      <c r="B38" s="54"/>
      <c r="C38" s="54"/>
      <c r="D38" s="54"/>
      <c r="E38" s="54"/>
      <c r="F38" s="54"/>
      <c r="G38" s="54"/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5"/>
      <c r="V38" s="55"/>
      <c r="W38" s="55"/>
      <c r="X38" s="55"/>
      <c r="Y38" s="55"/>
      <c r="Z38" s="55"/>
      <c r="AA38" s="55"/>
      <c r="AB38" s="55"/>
      <c r="AC38" s="70"/>
    </row>
    <row r="39" spans="1:29" s="60" customFormat="1" ht="12.75">
      <c r="A39" s="72" t="s">
        <v>90</v>
      </c>
      <c r="B39" s="73">
        <f t="shared" ref="B39:U39" si="14">SUM(B37:B38)</f>
        <v>0</v>
      </c>
      <c r="C39" s="73">
        <f t="shared" si="14"/>
        <v>0</v>
      </c>
      <c r="D39" s="73">
        <f t="shared" si="14"/>
        <v>0</v>
      </c>
      <c r="E39" s="73">
        <f t="shared" si="14"/>
        <v>0</v>
      </c>
      <c r="F39" s="73">
        <f t="shared" si="14"/>
        <v>0</v>
      </c>
      <c r="G39" s="73">
        <f t="shared" si="14"/>
        <v>0</v>
      </c>
      <c r="H39" s="73">
        <f t="shared" si="14"/>
        <v>0</v>
      </c>
      <c r="I39" s="73">
        <f t="shared" si="14"/>
        <v>0</v>
      </c>
      <c r="J39" s="73">
        <f t="shared" si="14"/>
        <v>0</v>
      </c>
      <c r="K39" s="73">
        <f t="shared" si="14"/>
        <v>0</v>
      </c>
      <c r="L39" s="73">
        <f t="shared" si="14"/>
        <v>0</v>
      </c>
      <c r="M39" s="73">
        <f t="shared" si="14"/>
        <v>0</v>
      </c>
      <c r="N39" s="73">
        <f t="shared" si="14"/>
        <v>0</v>
      </c>
      <c r="O39" s="73">
        <f t="shared" si="14"/>
        <v>0</v>
      </c>
      <c r="P39" s="73">
        <f t="shared" si="14"/>
        <v>0</v>
      </c>
      <c r="Q39" s="73">
        <f t="shared" si="14"/>
        <v>0</v>
      </c>
      <c r="R39" s="73">
        <f t="shared" si="14"/>
        <v>0</v>
      </c>
      <c r="S39" s="73">
        <f t="shared" si="14"/>
        <v>0</v>
      </c>
      <c r="T39" s="73">
        <f t="shared" si="14"/>
        <v>0</v>
      </c>
      <c r="U39" s="73">
        <f t="shared" si="14"/>
        <v>0</v>
      </c>
      <c r="V39" s="73">
        <f t="shared" ref="V39:AC39" si="15">SUM(V37:V38)</f>
        <v>0</v>
      </c>
      <c r="W39" s="73">
        <f t="shared" si="15"/>
        <v>0</v>
      </c>
      <c r="X39" s="73">
        <f t="shared" si="15"/>
        <v>0</v>
      </c>
      <c r="Y39" s="73">
        <f t="shared" si="15"/>
        <v>0</v>
      </c>
      <c r="Z39" s="73">
        <f t="shared" si="15"/>
        <v>0</v>
      </c>
      <c r="AA39" s="73">
        <f t="shared" si="15"/>
        <v>0</v>
      </c>
      <c r="AB39" s="135">
        <f t="shared" si="15"/>
        <v>0</v>
      </c>
      <c r="AC39" s="136">
        <f t="shared" si="15"/>
        <v>0</v>
      </c>
    </row>
    <row r="40" spans="1:29" s="53" customFormat="1">
      <c r="A40" s="52" t="s">
        <v>81</v>
      </c>
      <c r="B40" s="54"/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5"/>
      <c r="V40" s="55"/>
      <c r="W40" s="55"/>
      <c r="X40" s="55"/>
      <c r="Y40" s="55"/>
      <c r="Z40" s="55"/>
      <c r="AA40" s="55"/>
      <c r="AB40" s="55"/>
      <c r="AC40" s="70"/>
    </row>
    <row r="41" spans="1:29" s="53" customFormat="1">
      <c r="A41" s="52" t="s">
        <v>82</v>
      </c>
      <c r="B41" s="54"/>
      <c r="C41" s="54"/>
      <c r="D41" s="54"/>
      <c r="E41" s="54"/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5"/>
      <c r="V41" s="55"/>
      <c r="W41" s="55"/>
      <c r="X41" s="55"/>
      <c r="Y41" s="55"/>
      <c r="Z41" s="55"/>
      <c r="AA41" s="55"/>
      <c r="AB41" s="55"/>
      <c r="AC41" s="70"/>
    </row>
    <row r="42" spans="1:29" s="60" customFormat="1" ht="12.75">
      <c r="A42" s="58" t="s">
        <v>91</v>
      </c>
      <c r="B42" s="59">
        <f>SUM(B40:B41)</f>
        <v>0</v>
      </c>
      <c r="C42" s="59">
        <f t="shared" ref="C42:U42" si="16">SUM(C40:C41)</f>
        <v>0</v>
      </c>
      <c r="D42" s="59">
        <f t="shared" si="16"/>
        <v>0</v>
      </c>
      <c r="E42" s="59">
        <f t="shared" si="16"/>
        <v>0</v>
      </c>
      <c r="F42" s="59">
        <f t="shared" si="16"/>
        <v>0</v>
      </c>
      <c r="G42" s="59">
        <f t="shared" si="16"/>
        <v>0</v>
      </c>
      <c r="H42" s="59">
        <f t="shared" si="16"/>
        <v>0</v>
      </c>
      <c r="I42" s="59">
        <f t="shared" si="16"/>
        <v>0</v>
      </c>
      <c r="J42" s="59">
        <f t="shared" si="16"/>
        <v>0</v>
      </c>
      <c r="K42" s="59">
        <f t="shared" si="16"/>
        <v>0</v>
      </c>
      <c r="L42" s="59">
        <f t="shared" si="16"/>
        <v>0</v>
      </c>
      <c r="M42" s="59">
        <f t="shared" si="16"/>
        <v>0</v>
      </c>
      <c r="N42" s="59">
        <f t="shared" si="16"/>
        <v>0</v>
      </c>
      <c r="O42" s="59">
        <f t="shared" si="16"/>
        <v>0</v>
      </c>
      <c r="P42" s="59">
        <f t="shared" si="16"/>
        <v>0</v>
      </c>
      <c r="Q42" s="59">
        <f t="shared" si="16"/>
        <v>0</v>
      </c>
      <c r="R42" s="59">
        <f t="shared" si="16"/>
        <v>0</v>
      </c>
      <c r="S42" s="59">
        <f t="shared" si="16"/>
        <v>0</v>
      </c>
      <c r="T42" s="59">
        <f t="shared" si="16"/>
        <v>0</v>
      </c>
      <c r="U42" s="59">
        <f t="shared" si="16"/>
        <v>0</v>
      </c>
      <c r="V42" s="59">
        <f t="shared" ref="V42:AC42" si="17">SUM(V40:V41)</f>
        <v>0</v>
      </c>
      <c r="W42" s="59">
        <f t="shared" si="17"/>
        <v>0</v>
      </c>
      <c r="X42" s="59">
        <f t="shared" si="17"/>
        <v>0</v>
      </c>
      <c r="Y42" s="59">
        <f t="shared" si="17"/>
        <v>0</v>
      </c>
      <c r="Z42" s="59">
        <f t="shared" si="17"/>
        <v>0</v>
      </c>
      <c r="AA42" s="59">
        <f t="shared" si="17"/>
        <v>0</v>
      </c>
      <c r="AB42" s="135">
        <f t="shared" si="17"/>
        <v>0</v>
      </c>
      <c r="AC42" s="82">
        <f t="shared" si="17"/>
        <v>0</v>
      </c>
    </row>
    <row r="43" spans="1:29" s="60" customFormat="1" ht="12.75">
      <c r="A43" s="58" t="s">
        <v>92</v>
      </c>
      <c r="B43" s="59">
        <f t="shared" ref="B43:U43" si="18">B24+B35+B39+B42</f>
        <v>0</v>
      </c>
      <c r="C43" s="59">
        <f t="shared" si="18"/>
        <v>0</v>
      </c>
      <c r="D43" s="59">
        <f t="shared" si="18"/>
        <v>0</v>
      </c>
      <c r="E43" s="59">
        <f t="shared" si="18"/>
        <v>0</v>
      </c>
      <c r="F43" s="59">
        <f t="shared" si="18"/>
        <v>0</v>
      </c>
      <c r="G43" s="59">
        <f t="shared" si="18"/>
        <v>0</v>
      </c>
      <c r="H43" s="59">
        <f t="shared" si="18"/>
        <v>0</v>
      </c>
      <c r="I43" s="59">
        <f t="shared" si="18"/>
        <v>0</v>
      </c>
      <c r="J43" s="59">
        <f t="shared" si="18"/>
        <v>0</v>
      </c>
      <c r="K43" s="59">
        <f t="shared" si="18"/>
        <v>0</v>
      </c>
      <c r="L43" s="59">
        <f t="shared" si="18"/>
        <v>0</v>
      </c>
      <c r="M43" s="59">
        <f t="shared" si="18"/>
        <v>0</v>
      </c>
      <c r="N43" s="59">
        <f t="shared" si="18"/>
        <v>0</v>
      </c>
      <c r="O43" s="59">
        <f t="shared" si="18"/>
        <v>0</v>
      </c>
      <c r="P43" s="59">
        <f t="shared" si="18"/>
        <v>0</v>
      </c>
      <c r="Q43" s="59">
        <f t="shared" si="18"/>
        <v>0</v>
      </c>
      <c r="R43" s="59">
        <f t="shared" si="18"/>
        <v>0</v>
      </c>
      <c r="S43" s="59">
        <f t="shared" si="18"/>
        <v>0</v>
      </c>
      <c r="T43" s="59">
        <f t="shared" si="18"/>
        <v>0</v>
      </c>
      <c r="U43" s="59">
        <f t="shared" si="18"/>
        <v>0</v>
      </c>
      <c r="V43" s="59">
        <f t="shared" ref="V43:AC43" si="19">V24+V35+V39+V42</f>
        <v>0</v>
      </c>
      <c r="W43" s="59">
        <f t="shared" si="19"/>
        <v>0</v>
      </c>
      <c r="X43" s="59">
        <f t="shared" si="19"/>
        <v>0</v>
      </c>
      <c r="Y43" s="59">
        <f t="shared" si="19"/>
        <v>0</v>
      </c>
      <c r="Z43" s="59">
        <f t="shared" si="19"/>
        <v>0</v>
      </c>
      <c r="AA43" s="59">
        <f t="shared" si="19"/>
        <v>0</v>
      </c>
      <c r="AB43" s="135">
        <f t="shared" si="19"/>
        <v>0</v>
      </c>
      <c r="AC43" s="82">
        <f t="shared" si="19"/>
        <v>0</v>
      </c>
    </row>
    <row r="44" spans="1:29" s="60" customFormat="1" ht="12.75">
      <c r="A44" s="58" t="s">
        <v>93</v>
      </c>
      <c r="B44" s="59">
        <f t="shared" ref="B44:U44" si="20">B15-B43</f>
        <v>0</v>
      </c>
      <c r="C44" s="59">
        <f t="shared" si="20"/>
        <v>0</v>
      </c>
      <c r="D44" s="59">
        <f t="shared" si="20"/>
        <v>0</v>
      </c>
      <c r="E44" s="59">
        <f t="shared" si="20"/>
        <v>0</v>
      </c>
      <c r="F44" s="59">
        <f t="shared" si="20"/>
        <v>0</v>
      </c>
      <c r="G44" s="59">
        <f t="shared" si="20"/>
        <v>0</v>
      </c>
      <c r="H44" s="59">
        <f t="shared" si="20"/>
        <v>0</v>
      </c>
      <c r="I44" s="59">
        <f t="shared" si="20"/>
        <v>0</v>
      </c>
      <c r="J44" s="59">
        <f t="shared" si="20"/>
        <v>0</v>
      </c>
      <c r="K44" s="59">
        <f t="shared" si="20"/>
        <v>0</v>
      </c>
      <c r="L44" s="59">
        <f t="shared" si="20"/>
        <v>0</v>
      </c>
      <c r="M44" s="59">
        <f t="shared" si="20"/>
        <v>0</v>
      </c>
      <c r="N44" s="59">
        <f t="shared" si="20"/>
        <v>0</v>
      </c>
      <c r="O44" s="59">
        <f t="shared" si="20"/>
        <v>0</v>
      </c>
      <c r="P44" s="59">
        <f t="shared" si="20"/>
        <v>0</v>
      </c>
      <c r="Q44" s="59">
        <f t="shared" si="20"/>
        <v>0</v>
      </c>
      <c r="R44" s="59">
        <f t="shared" si="20"/>
        <v>0</v>
      </c>
      <c r="S44" s="59">
        <f t="shared" si="20"/>
        <v>0</v>
      </c>
      <c r="T44" s="59">
        <f t="shared" si="20"/>
        <v>0</v>
      </c>
      <c r="U44" s="59">
        <f t="shared" si="20"/>
        <v>0</v>
      </c>
      <c r="V44" s="59">
        <f t="shared" ref="V44:AC44" si="21">V15-V43</f>
        <v>0</v>
      </c>
      <c r="W44" s="59">
        <f t="shared" si="21"/>
        <v>0</v>
      </c>
      <c r="X44" s="59">
        <f t="shared" si="21"/>
        <v>0</v>
      </c>
      <c r="Y44" s="59">
        <f t="shared" si="21"/>
        <v>0</v>
      </c>
      <c r="Z44" s="59">
        <f t="shared" si="21"/>
        <v>0</v>
      </c>
      <c r="AA44" s="59">
        <f t="shared" si="21"/>
        <v>0</v>
      </c>
      <c r="AB44" s="135">
        <f t="shared" si="21"/>
        <v>0</v>
      </c>
      <c r="AC44" s="82">
        <f t="shared" si="21"/>
        <v>0</v>
      </c>
    </row>
    <row r="45" spans="1:29">
      <c r="A45" s="41"/>
      <c r="B45" s="42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</row>
    <row r="46" spans="1:29">
      <c r="B46" s="44"/>
      <c r="C46" s="71"/>
      <c r="D46" s="71"/>
      <c r="E46" s="71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71"/>
      <c r="U46" s="71"/>
    </row>
    <row r="47" spans="1:29">
      <c r="B47" s="47"/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</row>
    <row r="48" spans="1:29" ht="18">
      <c r="A48" s="68" t="s">
        <v>20</v>
      </c>
      <c r="B48" s="46"/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</row>
    <row r="49" spans="1:29" s="49" customFormat="1" ht="15.75" thickBot="1">
      <c r="A49" s="50"/>
      <c r="B49" s="51">
        <v>2013</v>
      </c>
      <c r="C49" s="51">
        <v>2014</v>
      </c>
      <c r="D49" s="51">
        <v>2015</v>
      </c>
      <c r="E49" s="51">
        <v>2016</v>
      </c>
      <c r="F49" s="51">
        <v>2017</v>
      </c>
      <c r="G49" s="51">
        <v>2018</v>
      </c>
      <c r="H49" s="51">
        <v>2019</v>
      </c>
      <c r="I49" s="51">
        <v>2020</v>
      </c>
      <c r="J49" s="51">
        <v>2021</v>
      </c>
      <c r="K49" s="51">
        <v>2022</v>
      </c>
      <c r="L49" s="51">
        <v>2023</v>
      </c>
      <c r="M49" s="51">
        <v>2024</v>
      </c>
      <c r="N49" s="51">
        <v>2025</v>
      </c>
      <c r="O49" s="51">
        <v>2026</v>
      </c>
      <c r="P49" s="51">
        <v>2027</v>
      </c>
      <c r="Q49" s="51">
        <v>2028</v>
      </c>
      <c r="R49" s="51">
        <v>2029</v>
      </c>
      <c r="S49" s="51">
        <v>2030</v>
      </c>
      <c r="T49" s="51">
        <v>2031</v>
      </c>
      <c r="U49" s="51">
        <v>2032</v>
      </c>
      <c r="V49" s="51">
        <v>2033</v>
      </c>
      <c r="W49" s="51">
        <v>2034</v>
      </c>
      <c r="X49" s="51">
        <v>2035</v>
      </c>
      <c r="Y49" s="51">
        <v>2036</v>
      </c>
      <c r="Z49" s="51">
        <v>2037</v>
      </c>
      <c r="AA49" s="51">
        <v>2038</v>
      </c>
      <c r="AB49" s="51">
        <v>2039</v>
      </c>
      <c r="AC49" s="51">
        <v>2040</v>
      </c>
    </row>
    <row r="50" spans="1:29" s="53" customFormat="1">
      <c r="A50" s="165" t="s">
        <v>54</v>
      </c>
      <c r="B50" s="166"/>
      <c r="C50" s="166"/>
      <c r="D50" s="166"/>
      <c r="E50" s="166"/>
      <c r="F50" s="166"/>
      <c r="G50" s="166"/>
      <c r="H50" s="166"/>
      <c r="I50" s="166"/>
      <c r="J50" s="166"/>
      <c r="K50" s="166"/>
      <c r="L50" s="166"/>
      <c r="M50" s="166"/>
      <c r="N50" s="166"/>
      <c r="O50" s="166"/>
      <c r="P50" s="166"/>
      <c r="Q50" s="166"/>
      <c r="R50" s="166"/>
      <c r="S50" s="167"/>
      <c r="T50" s="167"/>
      <c r="U50" s="167"/>
    </row>
    <row r="51" spans="1:29" s="53" customFormat="1">
      <c r="A51" s="52" t="s">
        <v>55</v>
      </c>
      <c r="B51" s="54"/>
      <c r="C51" s="54"/>
      <c r="D51" s="54"/>
      <c r="E51" s="54"/>
      <c r="F51" s="54"/>
      <c r="G51" s="54"/>
      <c r="H51" s="54"/>
      <c r="I51" s="54"/>
      <c r="J51" s="54"/>
      <c r="K51" s="54"/>
      <c r="L51" s="54"/>
      <c r="M51" s="54"/>
      <c r="N51" s="54"/>
      <c r="O51" s="54"/>
      <c r="P51" s="54"/>
      <c r="Q51" s="54"/>
      <c r="R51" s="55"/>
      <c r="S51" s="70"/>
      <c r="T51" s="70"/>
      <c r="U51" s="70"/>
      <c r="V51" s="70"/>
      <c r="W51" s="70"/>
      <c r="X51" s="70"/>
      <c r="Y51" s="70"/>
      <c r="Z51" s="70"/>
      <c r="AA51" s="70"/>
      <c r="AB51" s="70"/>
      <c r="AC51" s="70"/>
    </row>
    <row r="52" spans="1:29" s="53" customFormat="1">
      <c r="A52" s="52" t="s">
        <v>83</v>
      </c>
      <c r="B52" s="54"/>
      <c r="C52" s="54"/>
      <c r="D52" s="54"/>
      <c r="E52" s="54"/>
      <c r="F52" s="54"/>
      <c r="G52" s="54"/>
      <c r="H52" s="54"/>
      <c r="I52" s="54"/>
      <c r="J52" s="54"/>
      <c r="K52" s="54"/>
      <c r="L52" s="54"/>
      <c r="M52" s="54"/>
      <c r="N52" s="54"/>
      <c r="O52" s="54"/>
      <c r="P52" s="54"/>
      <c r="Q52" s="54"/>
      <c r="R52" s="55"/>
      <c r="S52" s="70"/>
      <c r="T52" s="70"/>
      <c r="U52" s="70"/>
      <c r="V52" s="70"/>
      <c r="W52" s="70"/>
      <c r="X52" s="70"/>
      <c r="Y52" s="70"/>
      <c r="Z52" s="70"/>
      <c r="AA52" s="70"/>
      <c r="AB52" s="70"/>
      <c r="AC52" s="70"/>
    </row>
    <row r="53" spans="1:29" s="53" customFormat="1" ht="30">
      <c r="A53" s="52" t="s">
        <v>56</v>
      </c>
      <c r="B53" s="54"/>
      <c r="C53" s="54"/>
      <c r="D53" s="54"/>
      <c r="E53" s="54"/>
      <c r="F53" s="54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5"/>
      <c r="S53" s="70"/>
      <c r="T53" s="70"/>
      <c r="U53" s="70"/>
      <c r="V53" s="70"/>
      <c r="W53" s="70"/>
      <c r="X53" s="70"/>
      <c r="Y53" s="70"/>
      <c r="Z53" s="70"/>
      <c r="AA53" s="70"/>
      <c r="AB53" s="70"/>
      <c r="AC53" s="70"/>
    </row>
    <row r="54" spans="1:29" s="60" customFormat="1" ht="12.75">
      <c r="A54" s="72" t="s">
        <v>85</v>
      </c>
      <c r="B54" s="73">
        <f>SUM(B51:B53)</f>
        <v>0</v>
      </c>
      <c r="C54" s="73">
        <f t="shared" ref="C54:U54" si="22">SUM(C51:C53)</f>
        <v>0</v>
      </c>
      <c r="D54" s="73">
        <f t="shared" si="22"/>
        <v>0</v>
      </c>
      <c r="E54" s="73">
        <f t="shared" si="22"/>
        <v>0</v>
      </c>
      <c r="F54" s="73">
        <f t="shared" si="22"/>
        <v>0</v>
      </c>
      <c r="G54" s="73">
        <f t="shared" si="22"/>
        <v>0</v>
      </c>
      <c r="H54" s="73">
        <f t="shared" si="22"/>
        <v>0</v>
      </c>
      <c r="I54" s="73">
        <f t="shared" si="22"/>
        <v>0</v>
      </c>
      <c r="J54" s="73">
        <f t="shared" si="22"/>
        <v>0</v>
      </c>
      <c r="K54" s="73">
        <f t="shared" si="22"/>
        <v>0</v>
      </c>
      <c r="L54" s="73">
        <f t="shared" si="22"/>
        <v>0</v>
      </c>
      <c r="M54" s="73">
        <f t="shared" si="22"/>
        <v>0</v>
      </c>
      <c r="N54" s="73">
        <f t="shared" si="22"/>
        <v>0</v>
      </c>
      <c r="O54" s="73">
        <f t="shared" si="22"/>
        <v>0</v>
      </c>
      <c r="P54" s="73">
        <f t="shared" si="22"/>
        <v>0</v>
      </c>
      <c r="Q54" s="73">
        <f t="shared" si="22"/>
        <v>0</v>
      </c>
      <c r="R54" s="135">
        <f t="shared" si="22"/>
        <v>0</v>
      </c>
      <c r="S54" s="136">
        <f t="shared" si="22"/>
        <v>0</v>
      </c>
      <c r="T54" s="136">
        <f t="shared" si="22"/>
        <v>0</v>
      </c>
      <c r="U54" s="136">
        <f t="shared" si="22"/>
        <v>0</v>
      </c>
      <c r="V54" s="136">
        <f t="shared" ref="V54:AC54" si="23">SUM(V51:V53)</f>
        <v>0</v>
      </c>
      <c r="W54" s="136">
        <f t="shared" si="23"/>
        <v>0</v>
      </c>
      <c r="X54" s="136">
        <f t="shared" si="23"/>
        <v>0</v>
      </c>
      <c r="Y54" s="136">
        <f t="shared" si="23"/>
        <v>0</v>
      </c>
      <c r="Z54" s="136">
        <f t="shared" si="23"/>
        <v>0</v>
      </c>
      <c r="AA54" s="136">
        <f t="shared" si="23"/>
        <v>0</v>
      </c>
      <c r="AB54" s="136">
        <f t="shared" si="23"/>
        <v>0</v>
      </c>
      <c r="AC54" s="136">
        <f t="shared" si="23"/>
        <v>0</v>
      </c>
    </row>
    <row r="55" spans="1:29" s="53" customFormat="1">
      <c r="A55" s="52" t="s">
        <v>57</v>
      </c>
      <c r="B55" s="54"/>
      <c r="C55" s="54"/>
      <c r="D55" s="54"/>
      <c r="E55" s="54"/>
      <c r="F55" s="54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55"/>
      <c r="S55" s="70"/>
      <c r="T55" s="70"/>
      <c r="U55" s="70"/>
      <c r="V55" s="70"/>
      <c r="W55" s="70"/>
      <c r="X55" s="70"/>
      <c r="Y55" s="70"/>
      <c r="Z55" s="70"/>
      <c r="AA55" s="70"/>
      <c r="AB55" s="70"/>
      <c r="AC55" s="70"/>
    </row>
    <row r="56" spans="1:29" s="53" customFormat="1">
      <c r="A56" s="52" t="s">
        <v>58</v>
      </c>
      <c r="B56" s="54"/>
      <c r="C56" s="54"/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4"/>
      <c r="O56" s="54"/>
      <c r="P56" s="54"/>
      <c r="Q56" s="54"/>
      <c r="R56" s="55"/>
      <c r="S56" s="70"/>
      <c r="T56" s="70"/>
      <c r="U56" s="70"/>
      <c r="V56" s="70"/>
      <c r="W56" s="70"/>
      <c r="X56" s="70"/>
      <c r="Y56" s="70"/>
      <c r="Z56" s="70"/>
      <c r="AA56" s="70"/>
      <c r="AB56" s="70"/>
      <c r="AC56" s="70"/>
    </row>
    <row r="57" spans="1:29" s="53" customFormat="1">
      <c r="A57" s="52" t="s">
        <v>59</v>
      </c>
      <c r="B57" s="54"/>
      <c r="C57" s="54"/>
      <c r="D57" s="54"/>
      <c r="E57" s="54"/>
      <c r="F57" s="54"/>
      <c r="G57" s="54"/>
      <c r="H57" s="54"/>
      <c r="I57" s="54"/>
      <c r="J57" s="54"/>
      <c r="K57" s="54"/>
      <c r="L57" s="54"/>
      <c r="M57" s="54"/>
      <c r="N57" s="54"/>
      <c r="O57" s="54"/>
      <c r="P57" s="54"/>
      <c r="Q57" s="54"/>
      <c r="R57" s="55"/>
      <c r="S57" s="70"/>
      <c r="T57" s="70"/>
      <c r="U57" s="70"/>
      <c r="V57" s="70"/>
      <c r="W57" s="70"/>
      <c r="X57" s="70"/>
      <c r="Y57" s="70"/>
      <c r="Z57" s="70"/>
      <c r="AA57" s="70"/>
      <c r="AB57" s="70"/>
      <c r="AC57" s="70"/>
    </row>
    <row r="58" spans="1:29" s="60" customFormat="1" ht="12.75">
      <c r="A58" s="72" t="s">
        <v>86</v>
      </c>
      <c r="B58" s="73">
        <f t="shared" ref="B58:U58" si="24">SUM(B55:B57)</f>
        <v>0</v>
      </c>
      <c r="C58" s="73">
        <f t="shared" si="24"/>
        <v>0</v>
      </c>
      <c r="D58" s="73">
        <f t="shared" si="24"/>
        <v>0</v>
      </c>
      <c r="E58" s="73">
        <f t="shared" si="24"/>
        <v>0</v>
      </c>
      <c r="F58" s="73">
        <f t="shared" si="24"/>
        <v>0</v>
      </c>
      <c r="G58" s="73">
        <f t="shared" si="24"/>
        <v>0</v>
      </c>
      <c r="H58" s="73">
        <f t="shared" si="24"/>
        <v>0</v>
      </c>
      <c r="I58" s="73">
        <f t="shared" si="24"/>
        <v>0</v>
      </c>
      <c r="J58" s="73">
        <f t="shared" si="24"/>
        <v>0</v>
      </c>
      <c r="K58" s="73">
        <f t="shared" si="24"/>
        <v>0</v>
      </c>
      <c r="L58" s="73">
        <f t="shared" si="24"/>
        <v>0</v>
      </c>
      <c r="M58" s="73">
        <f t="shared" si="24"/>
        <v>0</v>
      </c>
      <c r="N58" s="73">
        <f t="shared" si="24"/>
        <v>0</v>
      </c>
      <c r="O58" s="73">
        <f t="shared" si="24"/>
        <v>0</v>
      </c>
      <c r="P58" s="73">
        <f t="shared" si="24"/>
        <v>0</v>
      </c>
      <c r="Q58" s="73">
        <f t="shared" si="24"/>
        <v>0</v>
      </c>
      <c r="R58" s="135">
        <f t="shared" si="24"/>
        <v>0</v>
      </c>
      <c r="S58" s="136">
        <f t="shared" si="24"/>
        <v>0</v>
      </c>
      <c r="T58" s="136">
        <f t="shared" si="24"/>
        <v>0</v>
      </c>
      <c r="U58" s="136">
        <f t="shared" si="24"/>
        <v>0</v>
      </c>
      <c r="V58" s="136">
        <f t="shared" ref="V58:AC58" si="25">SUM(V55:V57)</f>
        <v>0</v>
      </c>
      <c r="W58" s="136">
        <f t="shared" si="25"/>
        <v>0</v>
      </c>
      <c r="X58" s="136">
        <f t="shared" si="25"/>
        <v>0</v>
      </c>
      <c r="Y58" s="136">
        <f t="shared" si="25"/>
        <v>0</v>
      </c>
      <c r="Z58" s="136">
        <f t="shared" si="25"/>
        <v>0</v>
      </c>
      <c r="AA58" s="136">
        <f t="shared" si="25"/>
        <v>0</v>
      </c>
      <c r="AB58" s="136">
        <f t="shared" si="25"/>
        <v>0</v>
      </c>
      <c r="AC58" s="136">
        <f t="shared" si="25"/>
        <v>0</v>
      </c>
    </row>
    <row r="59" spans="1:29" s="60" customFormat="1" ht="12.75">
      <c r="A59" s="58" t="s">
        <v>87</v>
      </c>
      <c r="B59" s="59">
        <f t="shared" ref="B59:U59" si="26">B54+B58</f>
        <v>0</v>
      </c>
      <c r="C59" s="59">
        <f t="shared" si="26"/>
        <v>0</v>
      </c>
      <c r="D59" s="59">
        <f t="shared" si="26"/>
        <v>0</v>
      </c>
      <c r="E59" s="59">
        <f t="shared" si="26"/>
        <v>0</v>
      </c>
      <c r="F59" s="59">
        <f t="shared" si="26"/>
        <v>0</v>
      </c>
      <c r="G59" s="59">
        <f t="shared" si="26"/>
        <v>0</v>
      </c>
      <c r="H59" s="59">
        <f t="shared" si="26"/>
        <v>0</v>
      </c>
      <c r="I59" s="59">
        <f t="shared" si="26"/>
        <v>0</v>
      </c>
      <c r="J59" s="59">
        <f t="shared" si="26"/>
        <v>0</v>
      </c>
      <c r="K59" s="59">
        <f t="shared" si="26"/>
        <v>0</v>
      </c>
      <c r="L59" s="59">
        <f t="shared" si="26"/>
        <v>0</v>
      </c>
      <c r="M59" s="59">
        <f t="shared" si="26"/>
        <v>0</v>
      </c>
      <c r="N59" s="59">
        <f t="shared" si="26"/>
        <v>0</v>
      </c>
      <c r="O59" s="59">
        <f t="shared" si="26"/>
        <v>0</v>
      </c>
      <c r="P59" s="59">
        <f t="shared" si="26"/>
        <v>0</v>
      </c>
      <c r="Q59" s="59">
        <f t="shared" si="26"/>
        <v>0</v>
      </c>
      <c r="R59" s="59">
        <f t="shared" si="26"/>
        <v>0</v>
      </c>
      <c r="S59" s="59">
        <f t="shared" si="26"/>
        <v>0</v>
      </c>
      <c r="T59" s="59">
        <f t="shared" si="26"/>
        <v>0</v>
      </c>
      <c r="U59" s="59">
        <f t="shared" si="26"/>
        <v>0</v>
      </c>
      <c r="V59" s="59">
        <f t="shared" ref="V59:AC59" si="27">V54+V58</f>
        <v>0</v>
      </c>
      <c r="W59" s="59">
        <f t="shared" si="27"/>
        <v>0</v>
      </c>
      <c r="X59" s="59">
        <f t="shared" si="27"/>
        <v>0</v>
      </c>
      <c r="Y59" s="59">
        <f t="shared" si="27"/>
        <v>0</v>
      </c>
      <c r="Z59" s="59">
        <f t="shared" si="27"/>
        <v>0</v>
      </c>
      <c r="AA59" s="59">
        <f t="shared" si="27"/>
        <v>0</v>
      </c>
      <c r="AB59" s="59">
        <f t="shared" si="27"/>
        <v>0</v>
      </c>
      <c r="AC59" s="59">
        <f t="shared" si="27"/>
        <v>0</v>
      </c>
    </row>
    <row r="60" spans="1:29" s="53" customFormat="1">
      <c r="A60" s="169" t="s">
        <v>60</v>
      </c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0"/>
      <c r="R60" s="170"/>
      <c r="S60" s="170"/>
      <c r="T60" s="170"/>
      <c r="U60" s="170"/>
      <c r="V60" s="170"/>
      <c r="W60" s="170"/>
      <c r="X60" s="170"/>
      <c r="Y60" s="170"/>
      <c r="Z60" s="170"/>
      <c r="AA60" s="170"/>
      <c r="AB60" s="170"/>
      <c r="AC60" s="170"/>
    </row>
    <row r="61" spans="1:29" s="108" customFormat="1">
      <c r="A61" s="144" t="s">
        <v>61</v>
      </c>
      <c r="B61" s="143">
        <f>SUM(B62:B64)</f>
        <v>0</v>
      </c>
      <c r="C61" s="107">
        <f t="shared" ref="C61:U61" si="28">SUM(C62:C64)</f>
        <v>0</v>
      </c>
      <c r="D61" s="107">
        <f t="shared" si="28"/>
        <v>0</v>
      </c>
      <c r="E61" s="107">
        <f t="shared" si="28"/>
        <v>0</v>
      </c>
      <c r="F61" s="107">
        <f t="shared" si="28"/>
        <v>0</v>
      </c>
      <c r="G61" s="107">
        <f t="shared" si="28"/>
        <v>0</v>
      </c>
      <c r="H61" s="107">
        <f t="shared" si="28"/>
        <v>0</v>
      </c>
      <c r="I61" s="107">
        <f t="shared" si="28"/>
        <v>0</v>
      </c>
      <c r="J61" s="107">
        <f t="shared" si="28"/>
        <v>0</v>
      </c>
      <c r="K61" s="107">
        <f t="shared" si="28"/>
        <v>0</v>
      </c>
      <c r="L61" s="107">
        <f t="shared" si="28"/>
        <v>0</v>
      </c>
      <c r="M61" s="107">
        <f t="shared" si="28"/>
        <v>0</v>
      </c>
      <c r="N61" s="107">
        <f t="shared" si="28"/>
        <v>0</v>
      </c>
      <c r="O61" s="107">
        <f t="shared" si="28"/>
        <v>0</v>
      </c>
      <c r="P61" s="107">
        <f t="shared" si="28"/>
        <v>0</v>
      </c>
      <c r="Q61" s="107">
        <f t="shared" si="28"/>
        <v>0</v>
      </c>
      <c r="R61" s="107">
        <f t="shared" si="28"/>
        <v>0</v>
      </c>
      <c r="S61" s="107">
        <f t="shared" si="28"/>
        <v>0</v>
      </c>
      <c r="T61" s="107">
        <f t="shared" si="28"/>
        <v>0</v>
      </c>
      <c r="U61" s="107">
        <f t="shared" si="28"/>
        <v>0</v>
      </c>
      <c r="V61" s="107">
        <f t="shared" ref="V61:AC61" si="29">SUM(V62:V64)</f>
        <v>0</v>
      </c>
      <c r="W61" s="107">
        <f t="shared" si="29"/>
        <v>0</v>
      </c>
      <c r="X61" s="107">
        <f t="shared" si="29"/>
        <v>0</v>
      </c>
      <c r="Y61" s="107">
        <f t="shared" si="29"/>
        <v>0</v>
      </c>
      <c r="Z61" s="107">
        <f t="shared" si="29"/>
        <v>0</v>
      </c>
      <c r="AA61" s="107">
        <f t="shared" si="29"/>
        <v>0</v>
      </c>
      <c r="AB61" s="107">
        <f t="shared" si="29"/>
        <v>0</v>
      </c>
      <c r="AC61" s="107">
        <f t="shared" si="29"/>
        <v>0</v>
      </c>
    </row>
    <row r="62" spans="1:29" s="53" customFormat="1">
      <c r="A62" s="52" t="s">
        <v>62</v>
      </c>
      <c r="B62" s="54"/>
      <c r="C62" s="54"/>
      <c r="D62" s="54"/>
      <c r="E62" s="54"/>
      <c r="F62" s="54"/>
      <c r="G62" s="54"/>
      <c r="H62" s="54"/>
      <c r="I62" s="54"/>
      <c r="J62" s="54"/>
      <c r="K62" s="54"/>
      <c r="L62" s="54"/>
      <c r="M62" s="54"/>
      <c r="N62" s="54"/>
      <c r="O62" s="54"/>
      <c r="P62" s="54"/>
      <c r="Q62" s="54"/>
      <c r="R62" s="54"/>
      <c r="S62" s="54"/>
      <c r="T62" s="54"/>
      <c r="U62" s="54"/>
      <c r="V62" s="54"/>
      <c r="W62" s="54"/>
      <c r="X62" s="54"/>
      <c r="Y62" s="54"/>
      <c r="Z62" s="54"/>
      <c r="AA62" s="54"/>
      <c r="AB62" s="54"/>
      <c r="AC62" s="54"/>
    </row>
    <row r="63" spans="1:29" s="53" customFormat="1">
      <c r="A63" s="52" t="s">
        <v>63</v>
      </c>
      <c r="B63" s="54"/>
      <c r="C63" s="54"/>
      <c r="D63" s="54"/>
      <c r="E63" s="54"/>
      <c r="F63" s="54"/>
      <c r="G63" s="54"/>
      <c r="H63" s="54"/>
      <c r="I63" s="54"/>
      <c r="J63" s="54"/>
      <c r="K63" s="54"/>
      <c r="L63" s="54"/>
      <c r="M63" s="54"/>
      <c r="N63" s="54"/>
      <c r="O63" s="54"/>
      <c r="P63" s="54"/>
      <c r="Q63" s="54"/>
      <c r="R63" s="54"/>
      <c r="S63" s="54"/>
      <c r="T63" s="54"/>
      <c r="U63" s="55"/>
      <c r="V63" s="55"/>
      <c r="W63" s="55"/>
      <c r="X63" s="55"/>
      <c r="Y63" s="55"/>
      <c r="Z63" s="55"/>
      <c r="AA63" s="55"/>
      <c r="AB63" s="55"/>
      <c r="AC63" s="55"/>
    </row>
    <row r="64" spans="1:29" s="53" customFormat="1">
      <c r="A64" s="52" t="s">
        <v>64</v>
      </c>
      <c r="B64" s="54"/>
      <c r="C64" s="54"/>
      <c r="D64" s="54"/>
      <c r="E64" s="54"/>
      <c r="F64" s="54"/>
      <c r="G64" s="54"/>
      <c r="H64" s="54"/>
      <c r="I64" s="54"/>
      <c r="J64" s="54"/>
      <c r="K64" s="54"/>
      <c r="L64" s="54"/>
      <c r="M64" s="54"/>
      <c r="N64" s="54"/>
      <c r="O64" s="54"/>
      <c r="P64" s="54"/>
      <c r="Q64" s="54"/>
      <c r="R64" s="54"/>
      <c r="S64" s="54"/>
      <c r="T64" s="54"/>
      <c r="U64" s="55"/>
      <c r="V64" s="55"/>
      <c r="W64" s="55"/>
      <c r="X64" s="55"/>
      <c r="Y64" s="55"/>
      <c r="Z64" s="55"/>
      <c r="AA64" s="55"/>
      <c r="AB64" s="55"/>
      <c r="AC64" s="55"/>
    </row>
    <row r="65" spans="1:29" s="108" customFormat="1">
      <c r="A65" s="106" t="s">
        <v>65</v>
      </c>
      <c r="B65" s="107">
        <f>SUM(B66:B67)</f>
        <v>0</v>
      </c>
      <c r="C65" s="107">
        <f t="shared" ref="C65:U65" si="30">SUM(C66:C67)</f>
        <v>0</v>
      </c>
      <c r="D65" s="107">
        <f t="shared" si="30"/>
        <v>0</v>
      </c>
      <c r="E65" s="107">
        <f t="shared" si="30"/>
        <v>0</v>
      </c>
      <c r="F65" s="107">
        <f t="shared" si="30"/>
        <v>0</v>
      </c>
      <c r="G65" s="107">
        <f t="shared" si="30"/>
        <v>0</v>
      </c>
      <c r="H65" s="107">
        <f t="shared" si="30"/>
        <v>0</v>
      </c>
      <c r="I65" s="107">
        <f t="shared" si="30"/>
        <v>0</v>
      </c>
      <c r="J65" s="107">
        <f t="shared" si="30"/>
        <v>0</v>
      </c>
      <c r="K65" s="107">
        <f t="shared" si="30"/>
        <v>0</v>
      </c>
      <c r="L65" s="107">
        <f t="shared" si="30"/>
        <v>0</v>
      </c>
      <c r="M65" s="107">
        <f t="shared" si="30"/>
        <v>0</v>
      </c>
      <c r="N65" s="107">
        <f t="shared" si="30"/>
        <v>0</v>
      </c>
      <c r="O65" s="107">
        <f t="shared" si="30"/>
        <v>0</v>
      </c>
      <c r="P65" s="107">
        <f t="shared" si="30"/>
        <v>0</v>
      </c>
      <c r="Q65" s="107">
        <f t="shared" si="30"/>
        <v>0</v>
      </c>
      <c r="R65" s="107">
        <f t="shared" si="30"/>
        <v>0</v>
      </c>
      <c r="S65" s="107">
        <f t="shared" si="30"/>
        <v>0</v>
      </c>
      <c r="T65" s="107">
        <f t="shared" si="30"/>
        <v>0</v>
      </c>
      <c r="U65" s="107">
        <f t="shared" si="30"/>
        <v>0</v>
      </c>
      <c r="V65" s="107">
        <f t="shared" ref="V65:AC65" si="31">SUM(V66:V67)</f>
        <v>0</v>
      </c>
      <c r="W65" s="107">
        <f t="shared" si="31"/>
        <v>0</v>
      </c>
      <c r="X65" s="107">
        <f t="shared" si="31"/>
        <v>0</v>
      </c>
      <c r="Y65" s="107">
        <f t="shared" si="31"/>
        <v>0</v>
      </c>
      <c r="Z65" s="107">
        <f t="shared" si="31"/>
        <v>0</v>
      </c>
      <c r="AA65" s="107">
        <f t="shared" si="31"/>
        <v>0</v>
      </c>
      <c r="AB65" s="107">
        <f t="shared" si="31"/>
        <v>0</v>
      </c>
      <c r="AC65" s="107">
        <f t="shared" si="31"/>
        <v>0</v>
      </c>
    </row>
    <row r="66" spans="1:29" s="53" customFormat="1">
      <c r="A66" s="52" t="s">
        <v>66</v>
      </c>
      <c r="B66" s="54"/>
      <c r="C66" s="54"/>
      <c r="D66" s="54"/>
      <c r="E66" s="54"/>
      <c r="F66" s="54"/>
      <c r="G66" s="54"/>
      <c r="H66" s="54"/>
      <c r="I66" s="54"/>
      <c r="J66" s="54"/>
      <c r="K66" s="54"/>
      <c r="L66" s="54"/>
      <c r="M66" s="54"/>
      <c r="N66" s="54"/>
      <c r="O66" s="54"/>
      <c r="P66" s="54"/>
      <c r="Q66" s="54"/>
      <c r="R66" s="54"/>
      <c r="S66" s="54"/>
      <c r="T66" s="54"/>
      <c r="U66" s="55"/>
      <c r="V66" s="55"/>
      <c r="W66" s="55"/>
      <c r="X66" s="55"/>
      <c r="Y66" s="55"/>
      <c r="Z66" s="55"/>
      <c r="AA66" s="55"/>
      <c r="AB66" s="55"/>
      <c r="AC66" s="55"/>
    </row>
    <row r="67" spans="1:29" s="53" customFormat="1">
      <c r="A67" s="52" t="s">
        <v>67</v>
      </c>
      <c r="B67" s="54"/>
      <c r="C67" s="54"/>
      <c r="D67" s="54"/>
      <c r="E67" s="54"/>
      <c r="F67" s="54"/>
      <c r="G67" s="54"/>
      <c r="H67" s="54"/>
      <c r="I67" s="54"/>
      <c r="J67" s="54"/>
      <c r="K67" s="54"/>
      <c r="L67" s="54"/>
      <c r="M67" s="54"/>
      <c r="N67" s="54"/>
      <c r="O67" s="54"/>
      <c r="P67" s="54"/>
      <c r="Q67" s="54"/>
      <c r="R67" s="54"/>
      <c r="S67" s="54"/>
      <c r="T67" s="54"/>
      <c r="U67" s="55"/>
      <c r="V67" s="55"/>
      <c r="W67" s="55"/>
      <c r="X67" s="55"/>
      <c r="Y67" s="55"/>
      <c r="Z67" s="55"/>
      <c r="AA67" s="55"/>
      <c r="AB67" s="55"/>
      <c r="AC67" s="55"/>
    </row>
    <row r="68" spans="1:29" s="60" customFormat="1" ht="12.75">
      <c r="A68" s="72" t="s">
        <v>88</v>
      </c>
      <c r="B68" s="73">
        <f>B61+B65</f>
        <v>0</v>
      </c>
      <c r="C68" s="73">
        <f t="shared" ref="C68:U68" si="32">C61+C65</f>
        <v>0</v>
      </c>
      <c r="D68" s="73">
        <f t="shared" si="32"/>
        <v>0</v>
      </c>
      <c r="E68" s="73">
        <f t="shared" si="32"/>
        <v>0</v>
      </c>
      <c r="F68" s="73">
        <f t="shared" si="32"/>
        <v>0</v>
      </c>
      <c r="G68" s="73">
        <f t="shared" si="32"/>
        <v>0</v>
      </c>
      <c r="H68" s="73">
        <f t="shared" si="32"/>
        <v>0</v>
      </c>
      <c r="I68" s="73">
        <f t="shared" si="32"/>
        <v>0</v>
      </c>
      <c r="J68" s="73">
        <f t="shared" si="32"/>
        <v>0</v>
      </c>
      <c r="K68" s="73">
        <f t="shared" si="32"/>
        <v>0</v>
      </c>
      <c r="L68" s="73">
        <f t="shared" si="32"/>
        <v>0</v>
      </c>
      <c r="M68" s="73">
        <f t="shared" si="32"/>
        <v>0</v>
      </c>
      <c r="N68" s="73">
        <f t="shared" si="32"/>
        <v>0</v>
      </c>
      <c r="O68" s="73">
        <f t="shared" si="32"/>
        <v>0</v>
      </c>
      <c r="P68" s="73">
        <f t="shared" si="32"/>
        <v>0</v>
      </c>
      <c r="Q68" s="73">
        <f t="shared" si="32"/>
        <v>0</v>
      </c>
      <c r="R68" s="73">
        <f t="shared" si="32"/>
        <v>0</v>
      </c>
      <c r="S68" s="73">
        <f t="shared" si="32"/>
        <v>0</v>
      </c>
      <c r="T68" s="73">
        <f t="shared" si="32"/>
        <v>0</v>
      </c>
      <c r="U68" s="73">
        <f t="shared" si="32"/>
        <v>0</v>
      </c>
      <c r="V68" s="73">
        <f t="shared" ref="V68:AC68" si="33">V61+V65</f>
        <v>0</v>
      </c>
      <c r="W68" s="73">
        <f t="shared" si="33"/>
        <v>0</v>
      </c>
      <c r="X68" s="73">
        <f t="shared" si="33"/>
        <v>0</v>
      </c>
      <c r="Y68" s="73">
        <f t="shared" si="33"/>
        <v>0</v>
      </c>
      <c r="Z68" s="73">
        <f t="shared" si="33"/>
        <v>0</v>
      </c>
      <c r="AA68" s="73">
        <f t="shared" si="33"/>
        <v>0</v>
      </c>
      <c r="AB68" s="73">
        <f t="shared" si="33"/>
        <v>0</v>
      </c>
      <c r="AC68" s="73">
        <f t="shared" si="33"/>
        <v>0</v>
      </c>
    </row>
    <row r="69" spans="1:29" s="53" customFormat="1" ht="30">
      <c r="A69" s="52" t="s">
        <v>68</v>
      </c>
      <c r="B69" s="54"/>
      <c r="C69" s="54"/>
      <c r="D69" s="54"/>
      <c r="E69" s="54"/>
      <c r="F69" s="54"/>
      <c r="G69" s="54"/>
      <c r="H69" s="54"/>
      <c r="I69" s="54"/>
      <c r="J69" s="54"/>
      <c r="K69" s="54"/>
      <c r="L69" s="54"/>
      <c r="M69" s="54"/>
      <c r="N69" s="54"/>
      <c r="O69" s="54"/>
      <c r="P69" s="54"/>
      <c r="Q69" s="54"/>
      <c r="R69" s="54"/>
      <c r="S69" s="54"/>
      <c r="T69" s="54"/>
      <c r="U69" s="55"/>
      <c r="V69" s="55"/>
      <c r="W69" s="55"/>
      <c r="X69" s="55"/>
      <c r="Y69" s="55"/>
      <c r="Z69" s="55"/>
      <c r="AA69" s="55"/>
      <c r="AB69" s="55"/>
      <c r="AC69" s="55"/>
    </row>
    <row r="70" spans="1:29" s="53" customFormat="1" ht="30">
      <c r="A70" s="52" t="s">
        <v>69</v>
      </c>
      <c r="B70" s="54"/>
      <c r="C70" s="54"/>
      <c r="D70" s="54"/>
      <c r="E70" s="54"/>
      <c r="F70" s="54"/>
      <c r="G70" s="54"/>
      <c r="H70" s="54"/>
      <c r="I70" s="54"/>
      <c r="J70" s="54"/>
      <c r="K70" s="54"/>
      <c r="L70" s="54"/>
      <c r="M70" s="54"/>
      <c r="N70" s="54"/>
      <c r="O70" s="54"/>
      <c r="P70" s="54"/>
      <c r="Q70" s="54"/>
      <c r="R70" s="54"/>
      <c r="S70" s="54"/>
      <c r="T70" s="54"/>
      <c r="U70" s="55"/>
      <c r="V70" s="55"/>
      <c r="W70" s="55"/>
      <c r="X70" s="55"/>
      <c r="Y70" s="55"/>
      <c r="Z70" s="55"/>
      <c r="AA70" s="55"/>
      <c r="AB70" s="55"/>
      <c r="AC70" s="55"/>
    </row>
    <row r="71" spans="1:29" s="53" customFormat="1" ht="30">
      <c r="A71" s="52" t="s">
        <v>70</v>
      </c>
      <c r="B71" s="54"/>
      <c r="C71" s="54"/>
      <c r="D71" s="54"/>
      <c r="E71" s="54"/>
      <c r="F71" s="54"/>
      <c r="G71" s="54"/>
      <c r="H71" s="54"/>
      <c r="I71" s="54"/>
      <c r="J71" s="54"/>
      <c r="K71" s="54"/>
      <c r="L71" s="54"/>
      <c r="M71" s="54"/>
      <c r="N71" s="54"/>
      <c r="O71" s="54"/>
      <c r="P71" s="54"/>
      <c r="Q71" s="54"/>
      <c r="R71" s="54"/>
      <c r="S71" s="54"/>
      <c r="T71" s="54"/>
      <c r="U71" s="55"/>
      <c r="V71" s="55"/>
      <c r="W71" s="55"/>
      <c r="X71" s="55"/>
      <c r="Y71" s="55"/>
      <c r="Z71" s="55"/>
      <c r="AA71" s="55"/>
      <c r="AB71" s="55"/>
      <c r="AC71" s="55"/>
    </row>
    <row r="72" spans="1:29" s="53" customFormat="1">
      <c r="A72" s="52" t="s">
        <v>71</v>
      </c>
      <c r="B72" s="54"/>
      <c r="C72" s="54"/>
      <c r="D72" s="54"/>
      <c r="E72" s="54"/>
      <c r="F72" s="54"/>
      <c r="G72" s="54"/>
      <c r="H72" s="54"/>
      <c r="I72" s="54"/>
      <c r="J72" s="54"/>
      <c r="K72" s="54"/>
      <c r="L72" s="54"/>
      <c r="M72" s="54"/>
      <c r="N72" s="54"/>
      <c r="O72" s="54"/>
      <c r="P72" s="54"/>
      <c r="Q72" s="54"/>
      <c r="R72" s="54"/>
      <c r="S72" s="54"/>
      <c r="T72" s="54"/>
      <c r="U72" s="55"/>
      <c r="V72" s="55"/>
      <c r="W72" s="55"/>
      <c r="X72" s="55"/>
      <c r="Y72" s="55"/>
      <c r="Z72" s="55"/>
      <c r="AA72" s="55"/>
      <c r="AB72" s="55"/>
      <c r="AC72" s="55"/>
    </row>
    <row r="73" spans="1:29" s="53" customFormat="1">
      <c r="A73" s="52" t="s">
        <v>72</v>
      </c>
      <c r="B73" s="54"/>
      <c r="C73" s="54"/>
      <c r="D73" s="54"/>
      <c r="E73" s="54"/>
      <c r="F73" s="54"/>
      <c r="G73" s="54"/>
      <c r="H73" s="54"/>
      <c r="I73" s="54"/>
      <c r="J73" s="54"/>
      <c r="K73" s="54"/>
      <c r="L73" s="54"/>
      <c r="M73" s="54"/>
      <c r="N73" s="54"/>
      <c r="O73" s="54"/>
      <c r="P73" s="54"/>
      <c r="Q73" s="54"/>
      <c r="R73" s="54"/>
      <c r="S73" s="54"/>
      <c r="T73" s="54"/>
      <c r="U73" s="55"/>
      <c r="V73" s="55"/>
      <c r="W73" s="55"/>
      <c r="X73" s="55"/>
      <c r="Y73" s="55"/>
      <c r="Z73" s="55"/>
      <c r="AA73" s="55"/>
      <c r="AB73" s="55"/>
      <c r="AC73" s="55"/>
    </row>
    <row r="74" spans="1:29" s="53" customFormat="1">
      <c r="A74" s="52" t="s">
        <v>73</v>
      </c>
      <c r="B74" s="54"/>
      <c r="C74" s="54"/>
      <c r="D74" s="54"/>
      <c r="E74" s="54"/>
      <c r="F74" s="54"/>
      <c r="G74" s="54"/>
      <c r="H74" s="54"/>
      <c r="I74" s="54"/>
      <c r="J74" s="54"/>
      <c r="K74" s="54"/>
      <c r="L74" s="54"/>
      <c r="M74" s="54"/>
      <c r="N74" s="54"/>
      <c r="O74" s="54"/>
      <c r="P74" s="54"/>
      <c r="Q74" s="54"/>
      <c r="R74" s="54"/>
      <c r="S74" s="54"/>
      <c r="T74" s="54"/>
      <c r="U74" s="55"/>
      <c r="V74" s="55"/>
      <c r="W74" s="55"/>
      <c r="X74" s="55"/>
      <c r="Y74" s="55"/>
      <c r="Z74" s="55"/>
      <c r="AA74" s="55"/>
      <c r="AB74" s="55"/>
      <c r="AC74" s="55"/>
    </row>
    <row r="75" spans="1:29" s="53" customFormat="1" ht="30">
      <c r="A75" s="52" t="s">
        <v>74</v>
      </c>
      <c r="B75" s="54"/>
      <c r="C75" s="54"/>
      <c r="D75" s="54"/>
      <c r="E75" s="54"/>
      <c r="F75" s="54"/>
      <c r="G75" s="54"/>
      <c r="H75" s="54"/>
      <c r="I75" s="54"/>
      <c r="J75" s="54"/>
      <c r="K75" s="54"/>
      <c r="L75" s="54"/>
      <c r="M75" s="54"/>
      <c r="N75" s="54"/>
      <c r="O75" s="54"/>
      <c r="P75" s="54"/>
      <c r="Q75" s="54"/>
      <c r="R75" s="54"/>
      <c r="S75" s="54"/>
      <c r="T75" s="54"/>
      <c r="U75" s="55"/>
      <c r="V75" s="55"/>
      <c r="W75" s="55"/>
      <c r="X75" s="55"/>
      <c r="Y75" s="55"/>
      <c r="Z75" s="55"/>
      <c r="AA75" s="55"/>
      <c r="AB75" s="55"/>
      <c r="AC75" s="55"/>
    </row>
    <row r="76" spans="1:29" s="53" customFormat="1">
      <c r="A76" s="52" t="s">
        <v>75</v>
      </c>
      <c r="B76" s="54"/>
      <c r="C76" s="54"/>
      <c r="D76" s="54"/>
      <c r="E76" s="54"/>
      <c r="F76" s="54"/>
      <c r="G76" s="54"/>
      <c r="H76" s="54"/>
      <c r="I76" s="54"/>
      <c r="J76" s="54"/>
      <c r="K76" s="54"/>
      <c r="L76" s="54"/>
      <c r="M76" s="54"/>
      <c r="N76" s="54"/>
      <c r="O76" s="54"/>
      <c r="P76" s="54"/>
      <c r="Q76" s="54"/>
      <c r="R76" s="54"/>
      <c r="S76" s="54"/>
      <c r="T76" s="54"/>
      <c r="U76" s="55"/>
      <c r="V76" s="55"/>
      <c r="W76" s="55"/>
      <c r="X76" s="55"/>
      <c r="Y76" s="55"/>
      <c r="Z76" s="55"/>
      <c r="AA76" s="55"/>
      <c r="AB76" s="55"/>
      <c r="AC76" s="55"/>
    </row>
    <row r="77" spans="1:29" s="53" customFormat="1" ht="30">
      <c r="A77" s="52" t="s">
        <v>76</v>
      </c>
      <c r="B77" s="54"/>
      <c r="C77" s="54"/>
      <c r="D77" s="54"/>
      <c r="E77" s="54"/>
      <c r="F77" s="54"/>
      <c r="G77" s="54"/>
      <c r="H77" s="54"/>
      <c r="I77" s="54"/>
      <c r="J77" s="54"/>
      <c r="K77" s="54"/>
      <c r="L77" s="54"/>
      <c r="M77" s="54"/>
      <c r="N77" s="54"/>
      <c r="O77" s="54"/>
      <c r="P77" s="54"/>
      <c r="Q77" s="54"/>
      <c r="R77" s="54"/>
      <c r="S77" s="54"/>
      <c r="T77" s="54"/>
      <c r="U77" s="55"/>
      <c r="V77" s="55"/>
      <c r="W77" s="55"/>
      <c r="X77" s="55"/>
      <c r="Y77" s="55"/>
      <c r="Z77" s="55"/>
      <c r="AA77" s="55"/>
      <c r="AB77" s="55"/>
      <c r="AC77" s="55"/>
    </row>
    <row r="78" spans="1:29" s="53" customFormat="1">
      <c r="A78" s="52" t="s">
        <v>77</v>
      </c>
      <c r="B78" s="54"/>
      <c r="C78" s="54"/>
      <c r="D78" s="54"/>
      <c r="E78" s="54"/>
      <c r="F78" s="54"/>
      <c r="G78" s="54"/>
      <c r="H78" s="54"/>
      <c r="I78" s="54"/>
      <c r="J78" s="54"/>
      <c r="K78" s="54"/>
      <c r="L78" s="54"/>
      <c r="M78" s="54"/>
      <c r="N78" s="54"/>
      <c r="O78" s="54"/>
      <c r="P78" s="54"/>
      <c r="Q78" s="54"/>
      <c r="R78" s="54"/>
      <c r="S78" s="54"/>
      <c r="T78" s="54"/>
      <c r="U78" s="55"/>
      <c r="V78" s="55"/>
      <c r="W78" s="55"/>
      <c r="X78" s="55"/>
      <c r="Y78" s="55"/>
      <c r="Z78" s="55"/>
      <c r="AA78" s="55"/>
      <c r="AB78" s="55"/>
      <c r="AC78" s="55"/>
    </row>
    <row r="79" spans="1:29" s="60" customFormat="1" ht="12.75">
      <c r="A79" s="72" t="s">
        <v>89</v>
      </c>
      <c r="B79" s="73">
        <f>SUM(B69:B78)</f>
        <v>0</v>
      </c>
      <c r="C79" s="73">
        <f t="shared" ref="C79:U79" si="34">SUM(C69:C78)</f>
        <v>0</v>
      </c>
      <c r="D79" s="73">
        <f t="shared" si="34"/>
        <v>0</v>
      </c>
      <c r="E79" s="73">
        <f t="shared" si="34"/>
        <v>0</v>
      </c>
      <c r="F79" s="73">
        <f t="shared" si="34"/>
        <v>0</v>
      </c>
      <c r="G79" s="73">
        <f t="shared" si="34"/>
        <v>0</v>
      </c>
      <c r="H79" s="73">
        <f t="shared" si="34"/>
        <v>0</v>
      </c>
      <c r="I79" s="73">
        <f t="shared" si="34"/>
        <v>0</v>
      </c>
      <c r="J79" s="73">
        <f t="shared" si="34"/>
        <v>0</v>
      </c>
      <c r="K79" s="73">
        <f t="shared" si="34"/>
        <v>0</v>
      </c>
      <c r="L79" s="73">
        <f t="shared" si="34"/>
        <v>0</v>
      </c>
      <c r="M79" s="73">
        <f t="shared" si="34"/>
        <v>0</v>
      </c>
      <c r="N79" s="73">
        <f t="shared" si="34"/>
        <v>0</v>
      </c>
      <c r="O79" s="73">
        <f t="shared" si="34"/>
        <v>0</v>
      </c>
      <c r="P79" s="73">
        <f t="shared" si="34"/>
        <v>0</v>
      </c>
      <c r="Q79" s="73">
        <f t="shared" si="34"/>
        <v>0</v>
      </c>
      <c r="R79" s="73">
        <f t="shared" si="34"/>
        <v>0</v>
      </c>
      <c r="S79" s="73">
        <f t="shared" si="34"/>
        <v>0</v>
      </c>
      <c r="T79" s="73">
        <f t="shared" si="34"/>
        <v>0</v>
      </c>
      <c r="U79" s="73">
        <f t="shared" si="34"/>
        <v>0</v>
      </c>
      <c r="V79" s="73">
        <f t="shared" ref="V79:AC79" si="35">SUM(V69:V78)</f>
        <v>0</v>
      </c>
      <c r="W79" s="73">
        <f t="shared" si="35"/>
        <v>0</v>
      </c>
      <c r="X79" s="73">
        <f t="shared" si="35"/>
        <v>0</v>
      </c>
      <c r="Y79" s="73">
        <f t="shared" si="35"/>
        <v>0</v>
      </c>
      <c r="Z79" s="73">
        <f t="shared" si="35"/>
        <v>0</v>
      </c>
      <c r="AA79" s="73">
        <f t="shared" si="35"/>
        <v>0</v>
      </c>
      <c r="AB79" s="73">
        <f t="shared" si="35"/>
        <v>0</v>
      </c>
      <c r="AC79" s="73">
        <f t="shared" si="35"/>
        <v>0</v>
      </c>
    </row>
    <row r="80" spans="1:29" s="53" customFormat="1">
      <c r="A80" s="132" t="s">
        <v>78</v>
      </c>
      <c r="B80" s="54"/>
      <c r="C80" s="54"/>
      <c r="D80" s="54"/>
      <c r="E80" s="54"/>
      <c r="F80" s="54"/>
      <c r="G80" s="54"/>
      <c r="H80" s="54"/>
      <c r="I80" s="54"/>
      <c r="J80" s="54"/>
      <c r="K80" s="54"/>
      <c r="L80" s="54"/>
      <c r="M80" s="54"/>
      <c r="N80" s="54"/>
      <c r="O80" s="54"/>
      <c r="P80" s="54"/>
      <c r="Q80" s="54"/>
      <c r="R80" s="54"/>
      <c r="S80" s="54"/>
      <c r="T80" s="54"/>
      <c r="U80" s="55"/>
      <c r="V80" s="55"/>
      <c r="W80" s="55"/>
      <c r="X80" s="55"/>
      <c r="Y80" s="55"/>
      <c r="Z80" s="55"/>
      <c r="AA80" s="55"/>
      <c r="AB80" s="55"/>
      <c r="AC80" s="55"/>
    </row>
    <row r="81" spans="1:29" s="53" customFormat="1">
      <c r="A81" s="52" t="s">
        <v>79</v>
      </c>
      <c r="B81" s="54"/>
      <c r="C81" s="54"/>
      <c r="D81" s="54"/>
      <c r="E81" s="54"/>
      <c r="F81" s="54"/>
      <c r="G81" s="54"/>
      <c r="H81" s="54"/>
      <c r="I81" s="54"/>
      <c r="J81" s="54"/>
      <c r="K81" s="54"/>
      <c r="L81" s="54"/>
      <c r="M81" s="54"/>
      <c r="N81" s="54"/>
      <c r="O81" s="54"/>
      <c r="P81" s="54"/>
      <c r="Q81" s="54"/>
      <c r="R81" s="54"/>
      <c r="S81" s="54"/>
      <c r="T81" s="54"/>
      <c r="U81" s="55"/>
      <c r="V81" s="55"/>
      <c r="W81" s="55"/>
      <c r="X81" s="55"/>
      <c r="Y81" s="55"/>
      <c r="Z81" s="55"/>
      <c r="AA81" s="55"/>
      <c r="AB81" s="55"/>
      <c r="AC81" s="55"/>
    </row>
    <row r="82" spans="1:29" s="53" customFormat="1">
      <c r="A82" s="52" t="s">
        <v>80</v>
      </c>
      <c r="B82" s="54"/>
      <c r="C82" s="54"/>
      <c r="D82" s="54"/>
      <c r="E82" s="54"/>
      <c r="F82" s="54"/>
      <c r="G82" s="54"/>
      <c r="H82" s="54"/>
      <c r="I82" s="54"/>
      <c r="J82" s="54"/>
      <c r="K82" s="54"/>
      <c r="L82" s="54"/>
      <c r="M82" s="54"/>
      <c r="N82" s="54"/>
      <c r="O82" s="54"/>
      <c r="P82" s="54"/>
      <c r="Q82" s="54"/>
      <c r="R82" s="54"/>
      <c r="S82" s="54"/>
      <c r="T82" s="54"/>
      <c r="U82" s="55"/>
      <c r="V82" s="55"/>
      <c r="W82" s="55"/>
      <c r="X82" s="55"/>
      <c r="Y82" s="55"/>
      <c r="Z82" s="55"/>
      <c r="AA82" s="55"/>
      <c r="AB82" s="55"/>
      <c r="AC82" s="55"/>
    </row>
    <row r="83" spans="1:29" s="60" customFormat="1" ht="12.75">
      <c r="A83" s="72" t="s">
        <v>90</v>
      </c>
      <c r="B83" s="73">
        <f t="shared" ref="B83:U83" si="36">SUM(B81:B82)</f>
        <v>0</v>
      </c>
      <c r="C83" s="73">
        <f t="shared" si="36"/>
        <v>0</v>
      </c>
      <c r="D83" s="73">
        <f t="shared" si="36"/>
        <v>0</v>
      </c>
      <c r="E83" s="73">
        <f t="shared" si="36"/>
        <v>0</v>
      </c>
      <c r="F83" s="73">
        <f t="shared" si="36"/>
        <v>0</v>
      </c>
      <c r="G83" s="73">
        <f t="shared" si="36"/>
        <v>0</v>
      </c>
      <c r="H83" s="73">
        <f t="shared" si="36"/>
        <v>0</v>
      </c>
      <c r="I83" s="73">
        <f t="shared" si="36"/>
        <v>0</v>
      </c>
      <c r="J83" s="73">
        <f t="shared" si="36"/>
        <v>0</v>
      </c>
      <c r="K83" s="73">
        <f t="shared" si="36"/>
        <v>0</v>
      </c>
      <c r="L83" s="73">
        <f t="shared" si="36"/>
        <v>0</v>
      </c>
      <c r="M83" s="73">
        <f t="shared" si="36"/>
        <v>0</v>
      </c>
      <c r="N83" s="73">
        <f t="shared" si="36"/>
        <v>0</v>
      </c>
      <c r="O83" s="73">
        <f t="shared" si="36"/>
        <v>0</v>
      </c>
      <c r="P83" s="73">
        <f t="shared" si="36"/>
        <v>0</v>
      </c>
      <c r="Q83" s="73">
        <f t="shared" si="36"/>
        <v>0</v>
      </c>
      <c r="R83" s="73">
        <f t="shared" si="36"/>
        <v>0</v>
      </c>
      <c r="S83" s="73">
        <f t="shared" si="36"/>
        <v>0</v>
      </c>
      <c r="T83" s="73">
        <f t="shared" si="36"/>
        <v>0</v>
      </c>
      <c r="U83" s="73">
        <f t="shared" si="36"/>
        <v>0</v>
      </c>
      <c r="V83" s="73">
        <f t="shared" ref="V83:AC83" si="37">SUM(V81:V82)</f>
        <v>0</v>
      </c>
      <c r="W83" s="73">
        <f t="shared" si="37"/>
        <v>0</v>
      </c>
      <c r="X83" s="73">
        <f t="shared" si="37"/>
        <v>0</v>
      </c>
      <c r="Y83" s="73">
        <f t="shared" si="37"/>
        <v>0</v>
      </c>
      <c r="Z83" s="73">
        <f t="shared" si="37"/>
        <v>0</v>
      </c>
      <c r="AA83" s="73">
        <f t="shared" si="37"/>
        <v>0</v>
      </c>
      <c r="AB83" s="73">
        <f t="shared" si="37"/>
        <v>0</v>
      </c>
      <c r="AC83" s="73">
        <f t="shared" si="37"/>
        <v>0</v>
      </c>
    </row>
    <row r="84" spans="1:29" s="53" customFormat="1">
      <c r="A84" s="52" t="s">
        <v>81</v>
      </c>
      <c r="B84" s="54"/>
      <c r="C84" s="54"/>
      <c r="D84" s="54"/>
      <c r="E84" s="54"/>
      <c r="F84" s="54"/>
      <c r="G84" s="54"/>
      <c r="H84" s="54"/>
      <c r="I84" s="54"/>
      <c r="J84" s="54"/>
      <c r="K84" s="54"/>
      <c r="L84" s="54"/>
      <c r="M84" s="54"/>
      <c r="N84" s="54"/>
      <c r="O84" s="54"/>
      <c r="P84" s="54"/>
      <c r="Q84" s="54"/>
      <c r="R84" s="54"/>
      <c r="S84" s="54"/>
      <c r="T84" s="54"/>
      <c r="U84" s="55"/>
      <c r="V84" s="55"/>
      <c r="W84" s="55"/>
      <c r="X84" s="55"/>
      <c r="Y84" s="55"/>
      <c r="Z84" s="55"/>
      <c r="AA84" s="55"/>
      <c r="AB84" s="55"/>
      <c r="AC84" s="55"/>
    </row>
    <row r="85" spans="1:29" s="53" customFormat="1">
      <c r="A85" s="52" t="s">
        <v>152</v>
      </c>
      <c r="B85" s="54"/>
      <c r="C85" s="54"/>
      <c r="D85" s="54"/>
      <c r="E85" s="54"/>
      <c r="F85" s="54"/>
      <c r="G85" s="54"/>
      <c r="H85" s="54"/>
      <c r="I85" s="54"/>
      <c r="J85" s="54"/>
      <c r="K85" s="54"/>
      <c r="L85" s="54"/>
      <c r="M85" s="54"/>
      <c r="N85" s="54"/>
      <c r="O85" s="54"/>
      <c r="P85" s="54"/>
      <c r="Q85" s="54"/>
      <c r="R85" s="54"/>
      <c r="S85" s="54"/>
      <c r="T85" s="54"/>
      <c r="U85" s="55"/>
      <c r="V85" s="55"/>
      <c r="W85" s="55"/>
      <c r="X85" s="55"/>
      <c r="Y85" s="55"/>
      <c r="Z85" s="55"/>
      <c r="AA85" s="55"/>
      <c r="AB85" s="55"/>
      <c r="AC85" s="55"/>
    </row>
    <row r="86" spans="1:29" s="53" customFormat="1">
      <c r="A86" s="52" t="s">
        <v>82</v>
      </c>
      <c r="B86" s="54"/>
      <c r="C86" s="54"/>
      <c r="D86" s="54"/>
      <c r="E86" s="54"/>
      <c r="F86" s="54"/>
      <c r="G86" s="54"/>
      <c r="H86" s="54"/>
      <c r="I86" s="54"/>
      <c r="J86" s="54"/>
      <c r="K86" s="54"/>
      <c r="L86" s="54"/>
      <c r="M86" s="54"/>
      <c r="N86" s="54"/>
      <c r="O86" s="54"/>
      <c r="P86" s="54"/>
      <c r="Q86" s="54"/>
      <c r="R86" s="54"/>
      <c r="S86" s="54"/>
      <c r="T86" s="54"/>
      <c r="U86" s="55"/>
      <c r="V86" s="55"/>
      <c r="W86" s="55"/>
      <c r="X86" s="55"/>
      <c r="Y86" s="55"/>
      <c r="Z86" s="55"/>
      <c r="AA86" s="55"/>
      <c r="AB86" s="55"/>
      <c r="AC86" s="55"/>
    </row>
    <row r="87" spans="1:29" s="60" customFormat="1" ht="12.75">
      <c r="A87" s="58" t="s">
        <v>91</v>
      </c>
      <c r="B87" s="59">
        <f>SUM(B84:B86)</f>
        <v>0</v>
      </c>
      <c r="C87" s="59">
        <f t="shared" ref="C87:U87" si="38">SUM(C84:C86)</f>
        <v>0</v>
      </c>
      <c r="D87" s="59">
        <f t="shared" si="38"/>
        <v>0</v>
      </c>
      <c r="E87" s="59">
        <f t="shared" si="38"/>
        <v>0</v>
      </c>
      <c r="F87" s="59">
        <f t="shared" si="38"/>
        <v>0</v>
      </c>
      <c r="G87" s="59">
        <f t="shared" si="38"/>
        <v>0</v>
      </c>
      <c r="H87" s="59">
        <f t="shared" si="38"/>
        <v>0</v>
      </c>
      <c r="I87" s="59">
        <f t="shared" si="38"/>
        <v>0</v>
      </c>
      <c r="J87" s="59">
        <f t="shared" si="38"/>
        <v>0</v>
      </c>
      <c r="K87" s="59">
        <f t="shared" si="38"/>
        <v>0</v>
      </c>
      <c r="L87" s="59">
        <f t="shared" si="38"/>
        <v>0</v>
      </c>
      <c r="M87" s="59">
        <f t="shared" si="38"/>
        <v>0</v>
      </c>
      <c r="N87" s="59">
        <f t="shared" si="38"/>
        <v>0</v>
      </c>
      <c r="O87" s="59">
        <f t="shared" si="38"/>
        <v>0</v>
      </c>
      <c r="P87" s="59">
        <f t="shared" si="38"/>
        <v>0</v>
      </c>
      <c r="Q87" s="59">
        <f t="shared" si="38"/>
        <v>0</v>
      </c>
      <c r="R87" s="59">
        <f t="shared" si="38"/>
        <v>0</v>
      </c>
      <c r="S87" s="59">
        <f t="shared" si="38"/>
        <v>0</v>
      </c>
      <c r="T87" s="59">
        <f t="shared" si="38"/>
        <v>0</v>
      </c>
      <c r="U87" s="59">
        <f t="shared" si="38"/>
        <v>0</v>
      </c>
      <c r="V87" s="59">
        <f t="shared" ref="V87:AC87" si="39">SUM(V84:V86)</f>
        <v>0</v>
      </c>
      <c r="W87" s="59">
        <f t="shared" si="39"/>
        <v>0</v>
      </c>
      <c r="X87" s="59">
        <f t="shared" si="39"/>
        <v>0</v>
      </c>
      <c r="Y87" s="59">
        <f t="shared" si="39"/>
        <v>0</v>
      </c>
      <c r="Z87" s="59">
        <f t="shared" si="39"/>
        <v>0</v>
      </c>
      <c r="AA87" s="59">
        <f t="shared" si="39"/>
        <v>0</v>
      </c>
      <c r="AB87" s="59">
        <f t="shared" si="39"/>
        <v>0</v>
      </c>
      <c r="AC87" s="59">
        <f t="shared" si="39"/>
        <v>0</v>
      </c>
    </row>
    <row r="88" spans="1:29" s="60" customFormat="1" ht="12.75">
      <c r="A88" s="58" t="s">
        <v>92</v>
      </c>
      <c r="B88" s="59">
        <f t="shared" ref="B88:U88" si="40">B68+B79+B83+B87</f>
        <v>0</v>
      </c>
      <c r="C88" s="59">
        <f t="shared" si="40"/>
        <v>0</v>
      </c>
      <c r="D88" s="59">
        <f t="shared" si="40"/>
        <v>0</v>
      </c>
      <c r="E88" s="59">
        <f t="shared" si="40"/>
        <v>0</v>
      </c>
      <c r="F88" s="59">
        <f t="shared" si="40"/>
        <v>0</v>
      </c>
      <c r="G88" s="59">
        <f t="shared" si="40"/>
        <v>0</v>
      </c>
      <c r="H88" s="59">
        <f t="shared" si="40"/>
        <v>0</v>
      </c>
      <c r="I88" s="59">
        <f t="shared" si="40"/>
        <v>0</v>
      </c>
      <c r="J88" s="59">
        <f t="shared" si="40"/>
        <v>0</v>
      </c>
      <c r="K88" s="59">
        <f t="shared" si="40"/>
        <v>0</v>
      </c>
      <c r="L88" s="59">
        <f t="shared" si="40"/>
        <v>0</v>
      </c>
      <c r="M88" s="59">
        <f t="shared" si="40"/>
        <v>0</v>
      </c>
      <c r="N88" s="59">
        <f t="shared" si="40"/>
        <v>0</v>
      </c>
      <c r="O88" s="59">
        <f t="shared" si="40"/>
        <v>0</v>
      </c>
      <c r="P88" s="59">
        <f t="shared" si="40"/>
        <v>0</v>
      </c>
      <c r="Q88" s="59">
        <f t="shared" si="40"/>
        <v>0</v>
      </c>
      <c r="R88" s="59">
        <f t="shared" si="40"/>
        <v>0</v>
      </c>
      <c r="S88" s="59">
        <f t="shared" si="40"/>
        <v>0</v>
      </c>
      <c r="T88" s="59">
        <f t="shared" si="40"/>
        <v>0</v>
      </c>
      <c r="U88" s="59">
        <f t="shared" si="40"/>
        <v>0</v>
      </c>
      <c r="V88" s="59">
        <f t="shared" ref="V88:AC88" si="41">V68+V79+V83+V87</f>
        <v>0</v>
      </c>
      <c r="W88" s="59">
        <f t="shared" si="41"/>
        <v>0</v>
      </c>
      <c r="X88" s="59">
        <f t="shared" si="41"/>
        <v>0</v>
      </c>
      <c r="Y88" s="59">
        <f t="shared" si="41"/>
        <v>0</v>
      </c>
      <c r="Z88" s="59">
        <f t="shared" si="41"/>
        <v>0</v>
      </c>
      <c r="AA88" s="59">
        <f t="shared" si="41"/>
        <v>0</v>
      </c>
      <c r="AB88" s="59">
        <f t="shared" si="41"/>
        <v>0</v>
      </c>
      <c r="AC88" s="59">
        <f t="shared" si="41"/>
        <v>0</v>
      </c>
    </row>
    <row r="89" spans="1:29" s="60" customFormat="1" ht="12.75">
      <c r="A89" s="58" t="s">
        <v>93</v>
      </c>
      <c r="B89" s="59">
        <f t="shared" ref="B89:U89" si="42">B59-B88</f>
        <v>0</v>
      </c>
      <c r="C89" s="59">
        <f t="shared" si="42"/>
        <v>0</v>
      </c>
      <c r="D89" s="59">
        <f t="shared" si="42"/>
        <v>0</v>
      </c>
      <c r="E89" s="59">
        <f t="shared" si="42"/>
        <v>0</v>
      </c>
      <c r="F89" s="59">
        <f t="shared" si="42"/>
        <v>0</v>
      </c>
      <c r="G89" s="59">
        <f t="shared" si="42"/>
        <v>0</v>
      </c>
      <c r="H89" s="59">
        <f t="shared" si="42"/>
        <v>0</v>
      </c>
      <c r="I89" s="59">
        <f t="shared" si="42"/>
        <v>0</v>
      </c>
      <c r="J89" s="59">
        <f t="shared" si="42"/>
        <v>0</v>
      </c>
      <c r="K89" s="59">
        <f t="shared" si="42"/>
        <v>0</v>
      </c>
      <c r="L89" s="59">
        <f t="shared" si="42"/>
        <v>0</v>
      </c>
      <c r="M89" s="59">
        <f t="shared" si="42"/>
        <v>0</v>
      </c>
      <c r="N89" s="59">
        <f t="shared" si="42"/>
        <v>0</v>
      </c>
      <c r="O89" s="59">
        <f t="shared" si="42"/>
        <v>0</v>
      </c>
      <c r="P89" s="59">
        <f t="shared" si="42"/>
        <v>0</v>
      </c>
      <c r="Q89" s="59">
        <f t="shared" si="42"/>
        <v>0</v>
      </c>
      <c r="R89" s="59">
        <f t="shared" si="42"/>
        <v>0</v>
      </c>
      <c r="S89" s="59">
        <f t="shared" si="42"/>
        <v>0</v>
      </c>
      <c r="T89" s="59">
        <f t="shared" si="42"/>
        <v>0</v>
      </c>
      <c r="U89" s="59">
        <f t="shared" si="42"/>
        <v>0</v>
      </c>
      <c r="V89" s="59">
        <f t="shared" ref="V89:AC89" si="43">V59-V88</f>
        <v>0</v>
      </c>
      <c r="W89" s="59">
        <f t="shared" si="43"/>
        <v>0</v>
      </c>
      <c r="X89" s="59">
        <f t="shared" si="43"/>
        <v>0</v>
      </c>
      <c r="Y89" s="59">
        <f t="shared" si="43"/>
        <v>0</v>
      </c>
      <c r="Z89" s="59">
        <f t="shared" si="43"/>
        <v>0</v>
      </c>
      <c r="AA89" s="59">
        <f t="shared" si="43"/>
        <v>0</v>
      </c>
      <c r="AB89" s="59">
        <f t="shared" si="43"/>
        <v>0</v>
      </c>
      <c r="AC89" s="59">
        <f t="shared" si="43"/>
        <v>0</v>
      </c>
    </row>
    <row r="93" spans="1:29" ht="18">
      <c r="A93" s="68" t="s">
        <v>94</v>
      </c>
    </row>
    <row r="95" spans="1:29" s="49" customFormat="1" ht="15.75" thickBot="1">
      <c r="A95" s="50"/>
      <c r="B95" s="51">
        <v>2013</v>
      </c>
      <c r="C95" s="51">
        <v>2014</v>
      </c>
      <c r="D95" s="51">
        <v>2015</v>
      </c>
      <c r="E95" s="51">
        <v>2016</v>
      </c>
      <c r="F95" s="51">
        <v>2017</v>
      </c>
      <c r="G95" s="51">
        <v>2018</v>
      </c>
      <c r="H95" s="51">
        <v>2019</v>
      </c>
      <c r="I95" s="51">
        <v>2020</v>
      </c>
      <c r="J95" s="51">
        <v>2021</v>
      </c>
      <c r="K95" s="51">
        <v>2022</v>
      </c>
      <c r="L95" s="51">
        <v>2023</v>
      </c>
      <c r="M95" s="51">
        <v>2024</v>
      </c>
      <c r="N95" s="51">
        <v>2025</v>
      </c>
      <c r="O95" s="51">
        <v>2026</v>
      </c>
      <c r="P95" s="51">
        <v>2027</v>
      </c>
      <c r="Q95" s="51">
        <v>2028</v>
      </c>
      <c r="R95" s="51">
        <v>2029</v>
      </c>
      <c r="S95" s="51">
        <v>2030</v>
      </c>
      <c r="T95" s="51">
        <v>2031</v>
      </c>
      <c r="U95" s="51">
        <v>2032</v>
      </c>
      <c r="V95" s="51">
        <v>2033</v>
      </c>
      <c r="W95" s="51">
        <v>2034</v>
      </c>
      <c r="X95" s="51">
        <v>2035</v>
      </c>
      <c r="Y95" s="51">
        <v>2036</v>
      </c>
      <c r="Z95" s="51">
        <v>2037</v>
      </c>
      <c r="AA95" s="51">
        <v>2038</v>
      </c>
      <c r="AB95" s="51">
        <v>2039</v>
      </c>
      <c r="AC95" s="51">
        <v>2040</v>
      </c>
    </row>
    <row r="96" spans="1:29" s="60" customFormat="1" ht="12.75">
      <c r="A96" s="58" t="s">
        <v>87</v>
      </c>
      <c r="B96" s="59">
        <f>B59-B15</f>
        <v>0</v>
      </c>
      <c r="C96" s="59">
        <f t="shared" ref="C96:U96" si="44">C59-C15</f>
        <v>0</v>
      </c>
      <c r="D96" s="59">
        <f t="shared" si="44"/>
        <v>0</v>
      </c>
      <c r="E96" s="59">
        <f t="shared" si="44"/>
        <v>0</v>
      </c>
      <c r="F96" s="59">
        <f t="shared" si="44"/>
        <v>0</v>
      </c>
      <c r="G96" s="59">
        <f t="shared" si="44"/>
        <v>0</v>
      </c>
      <c r="H96" s="59">
        <f t="shared" si="44"/>
        <v>0</v>
      </c>
      <c r="I96" s="59">
        <f t="shared" si="44"/>
        <v>0</v>
      </c>
      <c r="J96" s="59">
        <f t="shared" si="44"/>
        <v>0</v>
      </c>
      <c r="K96" s="59">
        <f t="shared" si="44"/>
        <v>0</v>
      </c>
      <c r="L96" s="59">
        <f t="shared" si="44"/>
        <v>0</v>
      </c>
      <c r="M96" s="59">
        <f t="shared" si="44"/>
        <v>0</v>
      </c>
      <c r="N96" s="59">
        <f t="shared" si="44"/>
        <v>0</v>
      </c>
      <c r="O96" s="59">
        <f t="shared" si="44"/>
        <v>0</v>
      </c>
      <c r="P96" s="59">
        <f t="shared" si="44"/>
        <v>0</v>
      </c>
      <c r="Q96" s="59">
        <f t="shared" si="44"/>
        <v>0</v>
      </c>
      <c r="R96" s="59">
        <f t="shared" si="44"/>
        <v>0</v>
      </c>
      <c r="S96" s="59">
        <f t="shared" si="44"/>
        <v>0</v>
      </c>
      <c r="T96" s="59">
        <f t="shared" si="44"/>
        <v>0</v>
      </c>
      <c r="U96" s="59">
        <f t="shared" si="44"/>
        <v>0</v>
      </c>
      <c r="V96" s="59">
        <f t="shared" ref="V96:AB96" si="45">V59-V15</f>
        <v>0</v>
      </c>
      <c r="W96" s="59">
        <f t="shared" si="45"/>
        <v>0</v>
      </c>
      <c r="X96" s="59">
        <f t="shared" si="45"/>
        <v>0</v>
      </c>
      <c r="Y96" s="59">
        <f t="shared" si="45"/>
        <v>0</v>
      </c>
      <c r="Z96" s="59">
        <f t="shared" si="45"/>
        <v>0</v>
      </c>
      <c r="AA96" s="59">
        <f t="shared" si="45"/>
        <v>0</v>
      </c>
      <c r="AB96" s="59">
        <f t="shared" si="45"/>
        <v>0</v>
      </c>
      <c r="AC96" s="59">
        <f>AC59-AC15</f>
        <v>0</v>
      </c>
    </row>
    <row r="97" spans="1:29" s="60" customFormat="1" ht="12.75">
      <c r="A97" s="58" t="s">
        <v>92</v>
      </c>
      <c r="B97" s="59">
        <f>B88-B43</f>
        <v>0</v>
      </c>
      <c r="C97" s="59">
        <f t="shared" ref="C97:U97" si="46">C88-C43</f>
        <v>0</v>
      </c>
      <c r="D97" s="59">
        <f t="shared" si="46"/>
        <v>0</v>
      </c>
      <c r="E97" s="59">
        <f t="shared" si="46"/>
        <v>0</v>
      </c>
      <c r="F97" s="59">
        <f t="shared" si="46"/>
        <v>0</v>
      </c>
      <c r="G97" s="59">
        <f t="shared" si="46"/>
        <v>0</v>
      </c>
      <c r="H97" s="59">
        <f t="shared" si="46"/>
        <v>0</v>
      </c>
      <c r="I97" s="59">
        <f t="shared" si="46"/>
        <v>0</v>
      </c>
      <c r="J97" s="59">
        <f t="shared" si="46"/>
        <v>0</v>
      </c>
      <c r="K97" s="59">
        <f t="shared" si="46"/>
        <v>0</v>
      </c>
      <c r="L97" s="59">
        <f t="shared" si="46"/>
        <v>0</v>
      </c>
      <c r="M97" s="59">
        <f t="shared" si="46"/>
        <v>0</v>
      </c>
      <c r="N97" s="59">
        <f t="shared" si="46"/>
        <v>0</v>
      </c>
      <c r="O97" s="59">
        <f t="shared" si="46"/>
        <v>0</v>
      </c>
      <c r="P97" s="59">
        <f t="shared" si="46"/>
        <v>0</v>
      </c>
      <c r="Q97" s="59">
        <f t="shared" si="46"/>
        <v>0</v>
      </c>
      <c r="R97" s="59">
        <f t="shared" si="46"/>
        <v>0</v>
      </c>
      <c r="S97" s="59">
        <f t="shared" si="46"/>
        <v>0</v>
      </c>
      <c r="T97" s="59">
        <f t="shared" si="46"/>
        <v>0</v>
      </c>
      <c r="U97" s="59">
        <f t="shared" si="46"/>
        <v>0</v>
      </c>
      <c r="V97" s="59">
        <f t="shared" ref="V97:AB97" si="47">V88-V43</f>
        <v>0</v>
      </c>
      <c r="W97" s="59">
        <f t="shared" si="47"/>
        <v>0</v>
      </c>
      <c r="X97" s="59">
        <f t="shared" si="47"/>
        <v>0</v>
      </c>
      <c r="Y97" s="59">
        <f t="shared" si="47"/>
        <v>0</v>
      </c>
      <c r="Z97" s="59">
        <f t="shared" si="47"/>
        <v>0</v>
      </c>
      <c r="AA97" s="59">
        <f t="shared" si="47"/>
        <v>0</v>
      </c>
      <c r="AB97" s="59">
        <f t="shared" si="47"/>
        <v>0</v>
      </c>
      <c r="AC97" s="59">
        <f>AC88-AC43</f>
        <v>0</v>
      </c>
    </row>
    <row r="98" spans="1:29" s="60" customFormat="1" ht="12.75">
      <c r="A98" s="58" t="s">
        <v>93</v>
      </c>
      <c r="B98" s="59">
        <f>B96-B97</f>
        <v>0</v>
      </c>
      <c r="C98" s="59">
        <f t="shared" ref="C98:U98" si="48">C96-C97</f>
        <v>0</v>
      </c>
      <c r="D98" s="59">
        <f t="shared" si="48"/>
        <v>0</v>
      </c>
      <c r="E98" s="59">
        <f t="shared" si="48"/>
        <v>0</v>
      </c>
      <c r="F98" s="59">
        <f t="shared" si="48"/>
        <v>0</v>
      </c>
      <c r="G98" s="59">
        <f t="shared" si="48"/>
        <v>0</v>
      </c>
      <c r="H98" s="59">
        <f t="shared" si="48"/>
        <v>0</v>
      </c>
      <c r="I98" s="59">
        <f t="shared" si="48"/>
        <v>0</v>
      </c>
      <c r="J98" s="59">
        <f t="shared" si="48"/>
        <v>0</v>
      </c>
      <c r="K98" s="59">
        <f t="shared" si="48"/>
        <v>0</v>
      </c>
      <c r="L98" s="59">
        <f t="shared" si="48"/>
        <v>0</v>
      </c>
      <c r="M98" s="59">
        <f t="shared" si="48"/>
        <v>0</v>
      </c>
      <c r="N98" s="59">
        <f t="shared" si="48"/>
        <v>0</v>
      </c>
      <c r="O98" s="59">
        <f t="shared" si="48"/>
        <v>0</v>
      </c>
      <c r="P98" s="59">
        <f t="shared" si="48"/>
        <v>0</v>
      </c>
      <c r="Q98" s="59">
        <f t="shared" si="48"/>
        <v>0</v>
      </c>
      <c r="R98" s="59">
        <f t="shared" si="48"/>
        <v>0</v>
      </c>
      <c r="S98" s="59">
        <f t="shared" si="48"/>
        <v>0</v>
      </c>
      <c r="T98" s="59">
        <f t="shared" si="48"/>
        <v>0</v>
      </c>
      <c r="U98" s="59">
        <f t="shared" si="48"/>
        <v>0</v>
      </c>
      <c r="V98" s="59">
        <f t="shared" ref="V98:AB98" si="49">V96-V97</f>
        <v>0</v>
      </c>
      <c r="W98" s="59">
        <f t="shared" si="49"/>
        <v>0</v>
      </c>
      <c r="X98" s="59">
        <f t="shared" si="49"/>
        <v>0</v>
      </c>
      <c r="Y98" s="59">
        <f t="shared" si="49"/>
        <v>0</v>
      </c>
      <c r="Z98" s="59">
        <f t="shared" si="49"/>
        <v>0</v>
      </c>
      <c r="AA98" s="59">
        <f t="shared" si="49"/>
        <v>0</v>
      </c>
      <c r="AB98" s="59">
        <f t="shared" si="49"/>
        <v>0</v>
      </c>
      <c r="AC98" s="59">
        <f>AC96-AC97</f>
        <v>0</v>
      </c>
    </row>
    <row r="102" spans="1:29" ht="15.75">
      <c r="A102" s="113" t="s">
        <v>127</v>
      </c>
      <c r="B102" s="114"/>
      <c r="C102" s="114"/>
      <c r="D102" s="114"/>
      <c r="E102" s="114"/>
      <c r="F102" s="114"/>
      <c r="G102" s="114"/>
      <c r="H102" s="114"/>
      <c r="I102" s="114"/>
      <c r="J102" s="114"/>
      <c r="K102" s="114"/>
      <c r="L102" s="114"/>
      <c r="M102" s="114"/>
      <c r="N102" s="114"/>
      <c r="O102" s="114"/>
      <c r="P102" s="114"/>
      <c r="Q102" s="114"/>
      <c r="R102" s="114"/>
      <c r="S102" s="114"/>
      <c r="T102" s="114"/>
      <c r="U102" s="114"/>
      <c r="V102" s="114"/>
      <c r="W102" s="114"/>
      <c r="X102" s="114"/>
      <c r="Y102" s="114"/>
      <c r="Z102" s="114"/>
      <c r="AA102" s="114"/>
      <c r="AB102" s="114"/>
      <c r="AC102" s="114"/>
    </row>
    <row r="104" spans="1:29">
      <c r="A104" t="s">
        <v>94</v>
      </c>
    </row>
    <row r="106" spans="1:29" s="49" customFormat="1" ht="15.75" thickBot="1">
      <c r="A106" s="50"/>
      <c r="B106" s="51">
        <v>2013</v>
      </c>
      <c r="C106" s="51">
        <v>2014</v>
      </c>
      <c r="D106" s="51">
        <v>2015</v>
      </c>
      <c r="E106" s="51">
        <v>2016</v>
      </c>
      <c r="F106" s="51">
        <v>2017</v>
      </c>
      <c r="G106" s="51">
        <v>2018</v>
      </c>
      <c r="H106" s="51">
        <v>2019</v>
      </c>
      <c r="I106" s="51">
        <v>2020</v>
      </c>
      <c r="J106" s="51">
        <v>2021</v>
      </c>
      <c r="K106" s="51">
        <v>2022</v>
      </c>
      <c r="L106" s="51">
        <v>2023</v>
      </c>
      <c r="M106" s="51">
        <v>2024</v>
      </c>
      <c r="N106" s="51">
        <v>2025</v>
      </c>
      <c r="O106" s="51">
        <v>2026</v>
      </c>
      <c r="P106" s="51">
        <v>2027</v>
      </c>
      <c r="Q106" s="51">
        <v>2028</v>
      </c>
      <c r="R106" s="51">
        <v>2029</v>
      </c>
      <c r="S106" s="51">
        <v>2030</v>
      </c>
      <c r="T106" s="51">
        <v>2031</v>
      </c>
      <c r="U106" s="51">
        <v>2032</v>
      </c>
      <c r="V106" s="51">
        <v>2033</v>
      </c>
      <c r="W106" s="51">
        <v>2034</v>
      </c>
      <c r="X106" s="51">
        <v>2035</v>
      </c>
      <c r="Y106" s="51">
        <v>2036</v>
      </c>
      <c r="Z106" s="51">
        <v>2037</v>
      </c>
      <c r="AA106" s="51">
        <v>2038</v>
      </c>
      <c r="AB106" s="51">
        <v>2039</v>
      </c>
      <c r="AC106" s="51">
        <v>2040</v>
      </c>
    </row>
    <row r="107" spans="1:29" s="60" customFormat="1" ht="12.75">
      <c r="A107" s="58" t="s">
        <v>128</v>
      </c>
      <c r="B107" s="59">
        <f>(B59-SUM(B51:B52,B56,B55))-(B15-SUM(B7:B8,B11:B12))</f>
        <v>0</v>
      </c>
      <c r="C107" s="59">
        <f t="shared" ref="C107:AC107" si="50">(C59-SUM(C51:C52,C56,C55))-(C15-SUM(C7:C8,C11:C12))</f>
        <v>0</v>
      </c>
      <c r="D107" s="59">
        <f t="shared" si="50"/>
        <v>0</v>
      </c>
      <c r="E107" s="59">
        <f t="shared" si="50"/>
        <v>0</v>
      </c>
      <c r="F107" s="59">
        <f t="shared" si="50"/>
        <v>0</v>
      </c>
      <c r="G107" s="59">
        <f t="shared" si="50"/>
        <v>0</v>
      </c>
      <c r="H107" s="59">
        <f t="shared" si="50"/>
        <v>0</v>
      </c>
      <c r="I107" s="59">
        <f t="shared" si="50"/>
        <v>0</v>
      </c>
      <c r="J107" s="59">
        <f t="shared" si="50"/>
        <v>0</v>
      </c>
      <c r="K107" s="59">
        <f t="shared" si="50"/>
        <v>0</v>
      </c>
      <c r="L107" s="59">
        <f t="shared" si="50"/>
        <v>0</v>
      </c>
      <c r="M107" s="59">
        <f t="shared" si="50"/>
        <v>0</v>
      </c>
      <c r="N107" s="59">
        <f t="shared" si="50"/>
        <v>0</v>
      </c>
      <c r="O107" s="59">
        <f t="shared" si="50"/>
        <v>0</v>
      </c>
      <c r="P107" s="59">
        <f t="shared" si="50"/>
        <v>0</v>
      </c>
      <c r="Q107" s="59">
        <f t="shared" si="50"/>
        <v>0</v>
      </c>
      <c r="R107" s="59">
        <f t="shared" si="50"/>
        <v>0</v>
      </c>
      <c r="S107" s="59">
        <f t="shared" si="50"/>
        <v>0</v>
      </c>
      <c r="T107" s="59">
        <f t="shared" si="50"/>
        <v>0</v>
      </c>
      <c r="U107" s="59">
        <f t="shared" si="50"/>
        <v>0</v>
      </c>
      <c r="V107" s="59">
        <f t="shared" si="50"/>
        <v>0</v>
      </c>
      <c r="W107" s="59">
        <f t="shared" si="50"/>
        <v>0</v>
      </c>
      <c r="X107" s="59">
        <f t="shared" si="50"/>
        <v>0</v>
      </c>
      <c r="Y107" s="59">
        <f t="shared" si="50"/>
        <v>0</v>
      </c>
      <c r="Z107" s="59">
        <f t="shared" si="50"/>
        <v>0</v>
      </c>
      <c r="AA107" s="59">
        <f t="shared" si="50"/>
        <v>0</v>
      </c>
      <c r="AB107" s="59">
        <f t="shared" si="50"/>
        <v>0</v>
      </c>
      <c r="AC107" s="59">
        <f t="shared" si="50"/>
        <v>0</v>
      </c>
    </row>
    <row r="108" spans="1:29" s="60" customFormat="1" ht="12.75">
      <c r="A108" s="58" t="s">
        <v>161</v>
      </c>
      <c r="B108" s="59">
        <f>B88-B43</f>
        <v>0</v>
      </c>
      <c r="C108" s="59">
        <f t="shared" ref="C108:AC108" si="51">C88-C43</f>
        <v>0</v>
      </c>
      <c r="D108" s="59">
        <f t="shared" si="51"/>
        <v>0</v>
      </c>
      <c r="E108" s="59">
        <f t="shared" si="51"/>
        <v>0</v>
      </c>
      <c r="F108" s="59">
        <f t="shared" si="51"/>
        <v>0</v>
      </c>
      <c r="G108" s="59">
        <f t="shared" si="51"/>
        <v>0</v>
      </c>
      <c r="H108" s="59">
        <f t="shared" si="51"/>
        <v>0</v>
      </c>
      <c r="I108" s="59">
        <f t="shared" si="51"/>
        <v>0</v>
      </c>
      <c r="J108" s="59">
        <f t="shared" si="51"/>
        <v>0</v>
      </c>
      <c r="K108" s="59">
        <f t="shared" si="51"/>
        <v>0</v>
      </c>
      <c r="L108" s="59">
        <f t="shared" si="51"/>
        <v>0</v>
      </c>
      <c r="M108" s="59">
        <f t="shared" si="51"/>
        <v>0</v>
      </c>
      <c r="N108" s="59">
        <f t="shared" si="51"/>
        <v>0</v>
      </c>
      <c r="O108" s="59">
        <f t="shared" si="51"/>
        <v>0</v>
      </c>
      <c r="P108" s="59">
        <f t="shared" si="51"/>
        <v>0</v>
      </c>
      <c r="Q108" s="59">
        <f t="shared" si="51"/>
        <v>0</v>
      </c>
      <c r="R108" s="59">
        <f t="shared" si="51"/>
        <v>0</v>
      </c>
      <c r="S108" s="59">
        <f t="shared" si="51"/>
        <v>0</v>
      </c>
      <c r="T108" s="59">
        <f t="shared" si="51"/>
        <v>0</v>
      </c>
      <c r="U108" s="59">
        <f t="shared" si="51"/>
        <v>0</v>
      </c>
      <c r="V108" s="59">
        <f t="shared" si="51"/>
        <v>0</v>
      </c>
      <c r="W108" s="59">
        <f t="shared" si="51"/>
        <v>0</v>
      </c>
      <c r="X108" s="59">
        <f t="shared" si="51"/>
        <v>0</v>
      </c>
      <c r="Y108" s="59">
        <f t="shared" si="51"/>
        <v>0</v>
      </c>
      <c r="Z108" s="59">
        <f t="shared" si="51"/>
        <v>0</v>
      </c>
      <c r="AA108" s="59">
        <f t="shared" si="51"/>
        <v>0</v>
      </c>
      <c r="AB108" s="59">
        <f t="shared" si="51"/>
        <v>0</v>
      </c>
      <c r="AC108" s="59">
        <f t="shared" si="51"/>
        <v>0</v>
      </c>
    </row>
    <row r="111" spans="1:29" s="61" customFormat="1" ht="12.75">
      <c r="A111" s="64" t="s">
        <v>35</v>
      </c>
      <c r="B111" s="65"/>
      <c r="C111" s="65"/>
      <c r="D111" s="65"/>
      <c r="E111" s="65"/>
      <c r="F111" s="65"/>
      <c r="G111" s="65"/>
      <c r="H111" s="65"/>
      <c r="I111" s="65"/>
      <c r="J111" s="65"/>
      <c r="K111" s="65"/>
      <c r="L111" s="65"/>
      <c r="M111" s="65"/>
      <c r="N111" s="65"/>
      <c r="O111" s="65"/>
      <c r="P111" s="65"/>
      <c r="Q111" s="65"/>
      <c r="R111" s="65"/>
      <c r="S111" s="65"/>
      <c r="T111" s="65"/>
      <c r="U111" s="65"/>
      <c r="V111" s="65"/>
      <c r="W111" s="65"/>
      <c r="X111" s="65"/>
      <c r="Y111" s="65"/>
      <c r="Z111" s="65"/>
      <c r="AA111" s="65"/>
      <c r="AB111" s="65"/>
      <c r="AC111" s="65"/>
    </row>
    <row r="112" spans="1:29" s="53" customFormat="1">
      <c r="A112" s="52" t="s">
        <v>19</v>
      </c>
      <c r="B112" s="23">
        <f>' Tabel 1 '!B23</f>
        <v>6.9042000000000048E-2</v>
      </c>
      <c r="C112" s="23">
        <f>' Tabel 1 '!C23</f>
        <v>3.8856000000000002E-2</v>
      </c>
      <c r="D112" s="23">
        <f>' Tabel 1 '!D23</f>
        <v>3.7304969480211669E-2</v>
      </c>
      <c r="E112" s="23">
        <f>' Tabel 1 '!E23</f>
        <v>6.0528446013423887E-2</v>
      </c>
      <c r="F112" s="23">
        <f>' Tabel 1 '!F23</f>
        <v>7.047200000000009E-2</v>
      </c>
      <c r="G112" s="23">
        <f>' Tabel 1 '!G23</f>
        <v>7.0992000000000166E-2</v>
      </c>
      <c r="H112" s="23">
        <f>' Tabel 1 '!H23</f>
        <v>6.984799999999991E-2</v>
      </c>
      <c r="I112" s="23">
        <f>' Tabel 1 '!I23</f>
        <v>6.912000000000007E-2</v>
      </c>
      <c r="J112" s="23">
        <f>' Tabel 1 '!J23</f>
        <v>6.8079999999999918E-2</v>
      </c>
      <c r="K112" s="23">
        <f>' Tabel 1 '!K23</f>
        <v>6.8079999999999918E-2</v>
      </c>
      <c r="L112" s="23">
        <f>' Tabel 1 '!L23</f>
        <v>6.8079999999999918E-2</v>
      </c>
      <c r="M112" s="23">
        <f>' Tabel 1 '!M23</f>
        <v>6.7982499999999835E-2</v>
      </c>
      <c r="N112" s="23">
        <f>' Tabel 1 '!N23</f>
        <v>6.7935142857142861E-2</v>
      </c>
      <c r="O112" s="23">
        <f>' Tabel 1 '!O23</f>
        <v>6.7878499999999953E-2</v>
      </c>
      <c r="P112" s="23">
        <f>' Tabel 1 '!P23</f>
        <v>6.7812571428571555E-2</v>
      </c>
      <c r="Q112" s="23">
        <f>' Tabel 1 '!Q23</f>
        <v>6.7737357142857224E-2</v>
      </c>
      <c r="R112" s="23">
        <f>' Tabel 1 '!R23</f>
        <v>6.7652857142857181E-2</v>
      </c>
      <c r="S112" s="23">
        <f>' Tabel 1 '!S23</f>
        <v>6.7559071428571427E-2</v>
      </c>
      <c r="T112" s="23">
        <f>' Tabel 1 '!T23</f>
        <v>6.745599999999996E-2</v>
      </c>
      <c r="U112" s="23">
        <f>' Tabel 1 '!U23</f>
        <v>6.7343642857142783E-2</v>
      </c>
      <c r="V112" s="23">
        <f>' Tabel 1 '!V23</f>
        <v>6.7222000000000115E-2</v>
      </c>
      <c r="W112" s="23">
        <f>' Tabel 1 '!W23</f>
        <v>6.7091071428571514E-2</v>
      </c>
      <c r="X112" s="23">
        <f>' Tabel 1 '!X23</f>
        <v>6.6950857142857201E-2</v>
      </c>
      <c r="Y112" s="23">
        <f>' Tabel 1 '!Y23</f>
        <v>6.6801357142857176E-2</v>
      </c>
      <c r="Z112" s="23">
        <f>' Tabel 1 '!Z23</f>
        <v>6.664257142857144E-2</v>
      </c>
      <c r="AA112" s="23">
        <f>' Tabel 1 '!AA23</f>
        <v>6.6474499999999992E-2</v>
      </c>
      <c r="AB112" s="142">
        <f>' Tabel 1 '!AB23</f>
        <v>6.6297142857143054E-2</v>
      </c>
      <c r="AC112" s="23">
        <f>' Tabel 1 '!AC23</f>
        <v>6.6110499999999961E-2</v>
      </c>
    </row>
    <row r="113" spans="1:29" s="53" customFormat="1">
      <c r="A113" s="52" t="s">
        <v>21</v>
      </c>
      <c r="B113" s="54">
        <v>0</v>
      </c>
      <c r="C113" s="54">
        <v>1</v>
      </c>
      <c r="D113" s="54">
        <v>2</v>
      </c>
      <c r="E113" s="54">
        <v>3</v>
      </c>
      <c r="F113" s="54">
        <v>4</v>
      </c>
      <c r="G113" s="54">
        <v>5</v>
      </c>
      <c r="H113" s="54">
        <v>6</v>
      </c>
      <c r="I113" s="54">
        <v>7</v>
      </c>
      <c r="J113" s="54">
        <v>8</v>
      </c>
      <c r="K113" s="54">
        <v>9</v>
      </c>
      <c r="L113" s="54">
        <v>10</v>
      </c>
      <c r="M113" s="54">
        <v>11</v>
      </c>
      <c r="N113" s="54">
        <v>12</v>
      </c>
      <c r="O113" s="54">
        <v>13</v>
      </c>
      <c r="P113" s="54">
        <v>14</v>
      </c>
      <c r="Q113" s="54">
        <v>15</v>
      </c>
      <c r="R113" s="54">
        <v>16</v>
      </c>
      <c r="S113" s="54">
        <v>17</v>
      </c>
      <c r="T113" s="54">
        <v>18</v>
      </c>
      <c r="U113" s="55">
        <v>19</v>
      </c>
      <c r="V113" s="55">
        <v>20</v>
      </c>
      <c r="W113" s="55">
        <v>21</v>
      </c>
      <c r="X113" s="55">
        <v>22</v>
      </c>
      <c r="Y113" s="55">
        <v>23</v>
      </c>
      <c r="Z113" s="55">
        <v>24</v>
      </c>
      <c r="AA113" s="55">
        <v>25</v>
      </c>
      <c r="AB113" s="55">
        <v>26</v>
      </c>
      <c r="AC113" s="70">
        <v>27</v>
      </c>
    </row>
    <row r="114" spans="1:29" s="53" customFormat="1">
      <c r="A114" s="52" t="s">
        <v>130</v>
      </c>
      <c r="B114" s="54">
        <f t="shared" ref="B114:AC114" si="52">B107/(1+B112)^B113</f>
        <v>0</v>
      </c>
      <c r="C114" s="54">
        <f t="shared" si="52"/>
        <v>0</v>
      </c>
      <c r="D114" s="54">
        <f t="shared" si="52"/>
        <v>0</v>
      </c>
      <c r="E114" s="54">
        <f t="shared" si="52"/>
        <v>0</v>
      </c>
      <c r="F114" s="54">
        <f t="shared" si="52"/>
        <v>0</v>
      </c>
      <c r="G114" s="54">
        <f t="shared" si="52"/>
        <v>0</v>
      </c>
      <c r="H114" s="54">
        <f t="shared" si="52"/>
        <v>0</v>
      </c>
      <c r="I114" s="54">
        <f t="shared" si="52"/>
        <v>0</v>
      </c>
      <c r="J114" s="54">
        <f t="shared" si="52"/>
        <v>0</v>
      </c>
      <c r="K114" s="54">
        <f t="shared" si="52"/>
        <v>0</v>
      </c>
      <c r="L114" s="54">
        <f t="shared" si="52"/>
        <v>0</v>
      </c>
      <c r="M114" s="54">
        <f t="shared" si="52"/>
        <v>0</v>
      </c>
      <c r="N114" s="54">
        <f t="shared" si="52"/>
        <v>0</v>
      </c>
      <c r="O114" s="54">
        <f t="shared" si="52"/>
        <v>0</v>
      </c>
      <c r="P114" s="54">
        <f t="shared" si="52"/>
        <v>0</v>
      </c>
      <c r="Q114" s="54">
        <f t="shared" si="52"/>
        <v>0</v>
      </c>
      <c r="R114" s="54">
        <f t="shared" si="52"/>
        <v>0</v>
      </c>
      <c r="S114" s="54">
        <f t="shared" si="52"/>
        <v>0</v>
      </c>
      <c r="T114" s="54">
        <f t="shared" si="52"/>
        <v>0</v>
      </c>
      <c r="U114" s="54">
        <f t="shared" si="52"/>
        <v>0</v>
      </c>
      <c r="V114" s="54">
        <f t="shared" si="52"/>
        <v>0</v>
      </c>
      <c r="W114" s="54">
        <f t="shared" si="52"/>
        <v>0</v>
      </c>
      <c r="X114" s="54">
        <f t="shared" si="52"/>
        <v>0</v>
      </c>
      <c r="Y114" s="54">
        <f t="shared" si="52"/>
        <v>0</v>
      </c>
      <c r="Z114" s="54">
        <f t="shared" si="52"/>
        <v>0</v>
      </c>
      <c r="AA114" s="54">
        <f t="shared" si="52"/>
        <v>0</v>
      </c>
      <c r="AB114" s="55">
        <f t="shared" si="52"/>
        <v>0</v>
      </c>
      <c r="AC114" s="70">
        <f t="shared" si="52"/>
        <v>0</v>
      </c>
    </row>
    <row r="115" spans="1:29" s="53" customFormat="1">
      <c r="A115" s="66" t="s">
        <v>133</v>
      </c>
      <c r="B115" s="54">
        <f>SUM(B114:AC114)</f>
        <v>0</v>
      </c>
      <c r="C115" s="63"/>
      <c r="D115" s="63"/>
      <c r="E115" s="63"/>
      <c r="F115" s="63"/>
      <c r="G115" s="63"/>
      <c r="H115" s="63"/>
      <c r="I115" s="63"/>
      <c r="J115" s="63"/>
      <c r="K115" s="63"/>
      <c r="L115" s="63"/>
      <c r="M115" s="63"/>
      <c r="N115" s="63"/>
      <c r="O115" s="63"/>
      <c r="P115" s="63"/>
      <c r="Q115" s="63"/>
      <c r="R115" s="63"/>
      <c r="S115" s="63"/>
      <c r="T115" s="63"/>
      <c r="U115" s="63"/>
      <c r="V115" s="63"/>
      <c r="W115" s="63"/>
      <c r="X115" s="63"/>
      <c r="Y115" s="63"/>
      <c r="Z115" s="63"/>
      <c r="AA115" s="63"/>
      <c r="AB115" s="63"/>
      <c r="AC115" s="63"/>
    </row>
    <row r="116" spans="1:29" s="53" customFormat="1">
      <c r="A116" s="52" t="s">
        <v>131</v>
      </c>
      <c r="B116" s="54">
        <f>B108/(1+B112)^B113</f>
        <v>0</v>
      </c>
      <c r="C116" s="54">
        <f t="shared" ref="C116:U116" si="53">C108/(1+C112)^C113</f>
        <v>0</v>
      </c>
      <c r="D116" s="54">
        <f t="shared" si="53"/>
        <v>0</v>
      </c>
      <c r="E116" s="54">
        <f t="shared" si="53"/>
        <v>0</v>
      </c>
      <c r="F116" s="54">
        <f t="shared" si="53"/>
        <v>0</v>
      </c>
      <c r="G116" s="54">
        <f t="shared" si="53"/>
        <v>0</v>
      </c>
      <c r="H116" s="54">
        <f t="shared" si="53"/>
        <v>0</v>
      </c>
      <c r="I116" s="54">
        <f t="shared" si="53"/>
        <v>0</v>
      </c>
      <c r="J116" s="54">
        <f t="shared" si="53"/>
        <v>0</v>
      </c>
      <c r="K116" s="54">
        <f t="shared" si="53"/>
        <v>0</v>
      </c>
      <c r="L116" s="54">
        <f t="shared" si="53"/>
        <v>0</v>
      </c>
      <c r="M116" s="54">
        <f t="shared" si="53"/>
        <v>0</v>
      </c>
      <c r="N116" s="54">
        <f t="shared" si="53"/>
        <v>0</v>
      </c>
      <c r="O116" s="54">
        <f t="shared" si="53"/>
        <v>0</v>
      </c>
      <c r="P116" s="54">
        <f t="shared" si="53"/>
        <v>0</v>
      </c>
      <c r="Q116" s="54">
        <f t="shared" si="53"/>
        <v>0</v>
      </c>
      <c r="R116" s="54">
        <f t="shared" si="53"/>
        <v>0</v>
      </c>
      <c r="S116" s="54">
        <f t="shared" si="53"/>
        <v>0</v>
      </c>
      <c r="T116" s="54">
        <f t="shared" si="53"/>
        <v>0</v>
      </c>
      <c r="U116" s="54">
        <f t="shared" si="53"/>
        <v>0</v>
      </c>
      <c r="V116" s="54">
        <f t="shared" ref="V116:AC116" si="54">V108/(1+V112)^V113</f>
        <v>0</v>
      </c>
      <c r="W116" s="54">
        <f t="shared" si="54"/>
        <v>0</v>
      </c>
      <c r="X116" s="54">
        <f t="shared" si="54"/>
        <v>0</v>
      </c>
      <c r="Y116" s="54">
        <f t="shared" si="54"/>
        <v>0</v>
      </c>
      <c r="Z116" s="54">
        <f t="shared" si="54"/>
        <v>0</v>
      </c>
      <c r="AA116" s="54">
        <f t="shared" si="54"/>
        <v>0</v>
      </c>
      <c r="AB116" s="54">
        <f t="shared" si="54"/>
        <v>0</v>
      </c>
      <c r="AC116" s="54">
        <f t="shared" si="54"/>
        <v>0</v>
      </c>
    </row>
    <row r="117" spans="1:29" s="53" customFormat="1">
      <c r="A117" s="66" t="s">
        <v>132</v>
      </c>
      <c r="B117" s="54">
        <f>SUM(B116:AC116)</f>
        <v>0</v>
      </c>
      <c r="C117" s="63"/>
      <c r="D117" s="63"/>
      <c r="E117" s="63"/>
      <c r="F117" s="63"/>
      <c r="G117" s="63"/>
      <c r="H117" s="63"/>
      <c r="I117" s="63"/>
      <c r="J117" s="63"/>
      <c r="K117" s="63"/>
      <c r="L117" s="63"/>
      <c r="M117" s="63"/>
      <c r="N117" s="63"/>
      <c r="O117" s="63"/>
      <c r="P117" s="63"/>
      <c r="Q117" s="63"/>
      <c r="R117" s="63"/>
      <c r="S117" s="63"/>
      <c r="T117" s="63"/>
      <c r="U117" s="63"/>
      <c r="V117" s="63"/>
    </row>
    <row r="118" spans="1:29">
      <c r="A118" s="63"/>
      <c r="V118" s="62"/>
      <c r="W118" s="60"/>
    </row>
    <row r="119" spans="1:29">
      <c r="A119" s="45"/>
      <c r="C119" s="63"/>
    </row>
    <row r="120" spans="1:29" s="61" customFormat="1" ht="12.75">
      <c r="A120" s="64" t="s">
        <v>34</v>
      </c>
      <c r="B120" s="65"/>
      <c r="C120" s="65"/>
      <c r="D120" s="65"/>
      <c r="E120" s="65"/>
      <c r="F120" s="65"/>
      <c r="G120" s="65"/>
      <c r="H120" s="65"/>
      <c r="I120" s="65"/>
      <c r="J120" s="65"/>
      <c r="K120" s="65"/>
      <c r="L120" s="65"/>
      <c r="M120" s="65"/>
      <c r="N120" s="65"/>
      <c r="O120" s="65"/>
      <c r="P120" s="65"/>
      <c r="Q120" s="65"/>
      <c r="R120" s="65"/>
      <c r="S120" s="65"/>
      <c r="T120" s="65"/>
      <c r="U120" s="65"/>
      <c r="V120" s="65"/>
      <c r="W120" s="65"/>
      <c r="X120" s="65"/>
      <c r="Y120" s="65"/>
      <c r="Z120" s="65"/>
      <c r="AA120" s="65"/>
      <c r="AB120" s="65"/>
      <c r="AC120" s="65"/>
    </row>
    <row r="121" spans="1:29">
      <c r="A121" s="66" t="s">
        <v>133</v>
      </c>
      <c r="B121" s="57">
        <f>NPV(4%,B107:AC107)</f>
        <v>0</v>
      </c>
    </row>
    <row r="122" spans="1:29">
      <c r="A122" s="66" t="s">
        <v>132</v>
      </c>
      <c r="B122" s="57">
        <f>NPV(4%,B108:AC108)</f>
        <v>0</v>
      </c>
    </row>
  </sheetData>
  <mergeCells count="4">
    <mergeCell ref="A6:U6"/>
    <mergeCell ref="A16:U16"/>
    <mergeCell ref="A50:U50"/>
    <mergeCell ref="A60:AC60"/>
  </mergeCells>
  <pageMargins left="0.7" right="0.7" top="0.75" bottom="0.75" header="0.3" footer="0.3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2"/>
  <sheetViews>
    <sheetView workbookViewId="0">
      <selection activeCell="Q32" sqref="Q32"/>
    </sheetView>
  </sheetViews>
  <sheetFormatPr defaultRowHeight="15"/>
  <cols>
    <col min="1" max="1" width="56.42578125" customWidth="1"/>
  </cols>
  <sheetData>
    <row r="1" spans="1:29" ht="18">
      <c r="A1" s="48" t="s">
        <v>97</v>
      </c>
    </row>
    <row r="3" spans="1:29" ht="18">
      <c r="A3" s="48" t="s">
        <v>20</v>
      </c>
    </row>
    <row r="5" spans="1:29">
      <c r="A5" s="76"/>
      <c r="B5" s="79">
        <v>2013</v>
      </c>
      <c r="C5" s="79">
        <v>2014</v>
      </c>
      <c r="D5" s="79">
        <v>2015</v>
      </c>
      <c r="E5" s="79">
        <v>2016</v>
      </c>
      <c r="F5" s="79">
        <v>2017</v>
      </c>
      <c r="G5" s="79">
        <v>2018</v>
      </c>
      <c r="H5" s="79">
        <v>2019</v>
      </c>
      <c r="I5" s="79">
        <v>2020</v>
      </c>
      <c r="J5" s="79">
        <v>2021</v>
      </c>
      <c r="K5" s="79">
        <v>2022</v>
      </c>
      <c r="L5" s="79">
        <v>2023</v>
      </c>
      <c r="M5" s="79">
        <v>2024</v>
      </c>
      <c r="N5" s="79">
        <v>2025</v>
      </c>
      <c r="O5" s="79">
        <v>2026</v>
      </c>
      <c r="P5" s="79">
        <v>2027</v>
      </c>
      <c r="Q5" s="79">
        <v>2028</v>
      </c>
      <c r="R5" s="79">
        <v>2029</v>
      </c>
      <c r="S5" s="79">
        <v>2030</v>
      </c>
      <c r="T5" s="79">
        <v>2031</v>
      </c>
      <c r="U5" s="79">
        <v>2032</v>
      </c>
      <c r="V5" s="79">
        <v>2033</v>
      </c>
      <c r="W5" s="79">
        <v>2034</v>
      </c>
      <c r="X5" s="79">
        <v>2035</v>
      </c>
      <c r="Y5" s="79">
        <v>2036</v>
      </c>
      <c r="Z5" s="79">
        <v>2037</v>
      </c>
      <c r="AA5" s="79">
        <v>2038</v>
      </c>
      <c r="AB5" s="79">
        <v>2039</v>
      </c>
      <c r="AC5" s="79">
        <v>2040</v>
      </c>
    </row>
    <row r="6" spans="1:29">
      <c r="A6" s="66" t="s">
        <v>102</v>
      </c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</row>
    <row r="7" spans="1:29">
      <c r="A7" s="66" t="s">
        <v>98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</row>
    <row r="8" spans="1:29">
      <c r="A8" s="80" t="s">
        <v>99</v>
      </c>
      <c r="B8" s="70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70"/>
      <c r="V8" s="70"/>
      <c r="W8" s="70"/>
      <c r="X8" s="70"/>
      <c r="Y8" s="70"/>
      <c r="Z8" s="70"/>
      <c r="AA8" s="70"/>
      <c r="AB8" s="70"/>
      <c r="AC8" s="70"/>
    </row>
    <row r="9" spans="1:29">
      <c r="A9" s="66" t="s">
        <v>100</v>
      </c>
      <c r="B9" s="70"/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</row>
    <row r="10" spans="1:29">
      <c r="A10" s="80" t="s">
        <v>101</v>
      </c>
      <c r="B10" s="70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70"/>
      <c r="V10" s="70"/>
      <c r="W10" s="70"/>
      <c r="X10" s="70"/>
      <c r="Y10" s="70"/>
      <c r="Z10" s="70"/>
      <c r="AA10" s="70"/>
      <c r="AB10" s="70"/>
      <c r="AC10" s="70"/>
    </row>
    <row r="11" spans="1:29">
      <c r="A11" s="80" t="s">
        <v>103</v>
      </c>
      <c r="B11" s="70"/>
      <c r="C11" s="70"/>
      <c r="D11" s="70"/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70"/>
      <c r="P11" s="70"/>
      <c r="Q11" s="70"/>
      <c r="R11" s="70"/>
      <c r="S11" s="70"/>
      <c r="T11" s="70"/>
      <c r="U11" s="70"/>
      <c r="V11" s="70"/>
      <c r="W11" s="70"/>
      <c r="X11" s="70"/>
      <c r="Y11" s="70"/>
      <c r="Z11" s="70"/>
      <c r="AA11" s="70"/>
      <c r="AB11" s="70"/>
      <c r="AC11" s="70"/>
    </row>
    <row r="12" spans="1:29">
      <c r="A12" s="81" t="s">
        <v>104</v>
      </c>
      <c r="B12" s="82">
        <f>SUM(B6:B11)</f>
        <v>0</v>
      </c>
      <c r="C12" s="82">
        <f t="shared" ref="C12:U12" si="0">SUM(C6:C11)</f>
        <v>0</v>
      </c>
      <c r="D12" s="82">
        <f t="shared" si="0"/>
        <v>0</v>
      </c>
      <c r="E12" s="82">
        <f t="shared" si="0"/>
        <v>0</v>
      </c>
      <c r="F12" s="82">
        <f t="shared" si="0"/>
        <v>0</v>
      </c>
      <c r="G12" s="82">
        <f t="shared" si="0"/>
        <v>0</v>
      </c>
      <c r="H12" s="82">
        <f t="shared" si="0"/>
        <v>0</v>
      </c>
      <c r="I12" s="82">
        <f t="shared" si="0"/>
        <v>0</v>
      </c>
      <c r="J12" s="82">
        <f t="shared" si="0"/>
        <v>0</v>
      </c>
      <c r="K12" s="82">
        <f t="shared" si="0"/>
        <v>0</v>
      </c>
      <c r="L12" s="82">
        <f t="shared" si="0"/>
        <v>0</v>
      </c>
      <c r="M12" s="82">
        <f t="shared" si="0"/>
        <v>0</v>
      </c>
      <c r="N12" s="82">
        <f t="shared" si="0"/>
        <v>0</v>
      </c>
      <c r="O12" s="82">
        <f t="shared" si="0"/>
        <v>0</v>
      </c>
      <c r="P12" s="82">
        <f t="shared" si="0"/>
        <v>0</v>
      </c>
      <c r="Q12" s="82">
        <f t="shared" si="0"/>
        <v>0</v>
      </c>
      <c r="R12" s="82">
        <f t="shared" si="0"/>
        <v>0</v>
      </c>
      <c r="S12" s="82">
        <f t="shared" si="0"/>
        <v>0</v>
      </c>
      <c r="T12" s="82">
        <f t="shared" si="0"/>
        <v>0</v>
      </c>
      <c r="U12" s="82">
        <f t="shared" si="0"/>
        <v>0</v>
      </c>
      <c r="V12" s="82">
        <f t="shared" ref="V12:AC12" si="1">SUM(V6:V11)</f>
        <v>0</v>
      </c>
      <c r="W12" s="82">
        <f t="shared" si="1"/>
        <v>0</v>
      </c>
      <c r="X12" s="82">
        <f t="shared" si="1"/>
        <v>0</v>
      </c>
      <c r="Y12" s="82">
        <f t="shared" si="1"/>
        <v>0</v>
      </c>
      <c r="Z12" s="82">
        <f t="shared" si="1"/>
        <v>0</v>
      </c>
      <c r="AA12" s="82">
        <f t="shared" si="1"/>
        <v>0</v>
      </c>
      <c r="AB12" s="82">
        <f t="shared" si="1"/>
        <v>0</v>
      </c>
      <c r="AC12" s="82">
        <f t="shared" si="1"/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9"/>
  <sheetViews>
    <sheetView workbookViewId="0">
      <selection activeCell="S15" sqref="S15"/>
    </sheetView>
  </sheetViews>
  <sheetFormatPr defaultRowHeight="15"/>
  <cols>
    <col min="1" max="1" width="36.42578125" customWidth="1"/>
  </cols>
  <sheetData>
    <row r="1" spans="1:29" ht="18">
      <c r="A1" s="48" t="s">
        <v>105</v>
      </c>
    </row>
    <row r="3" spans="1:29" ht="18">
      <c r="A3" s="48" t="s">
        <v>20</v>
      </c>
    </row>
    <row r="5" spans="1:29">
      <c r="A5" s="78"/>
      <c r="B5" s="79">
        <v>2013</v>
      </c>
      <c r="C5" s="79">
        <v>2014</v>
      </c>
      <c r="D5" s="79">
        <v>2015</v>
      </c>
      <c r="E5" s="79">
        <v>2016</v>
      </c>
      <c r="F5" s="79">
        <v>2017</v>
      </c>
      <c r="G5" s="79">
        <v>2018</v>
      </c>
      <c r="H5" s="79">
        <v>2019</v>
      </c>
      <c r="I5" s="79">
        <v>2020</v>
      </c>
      <c r="J5" s="79">
        <v>2021</v>
      </c>
      <c r="K5" s="79">
        <v>2022</v>
      </c>
      <c r="L5" s="79">
        <v>2023</v>
      </c>
      <c r="M5" s="79">
        <v>2024</v>
      </c>
      <c r="N5" s="79">
        <v>2025</v>
      </c>
      <c r="O5" s="79">
        <v>2026</v>
      </c>
      <c r="P5" s="79">
        <v>2027</v>
      </c>
      <c r="Q5" s="79">
        <v>2028</v>
      </c>
      <c r="R5" s="79">
        <v>2029</v>
      </c>
      <c r="S5" s="79">
        <v>2030</v>
      </c>
      <c r="T5" s="79">
        <v>2031</v>
      </c>
      <c r="U5" s="79">
        <v>2032</v>
      </c>
      <c r="V5" s="79">
        <v>2033</v>
      </c>
      <c r="W5" s="79">
        <v>2034</v>
      </c>
      <c r="X5" s="79">
        <v>2035</v>
      </c>
      <c r="Y5" s="79">
        <v>2036</v>
      </c>
      <c r="Z5" s="79">
        <v>2037</v>
      </c>
      <c r="AA5" s="79">
        <v>2038</v>
      </c>
      <c r="AB5" s="79">
        <v>2039</v>
      </c>
      <c r="AC5" s="79">
        <v>2040</v>
      </c>
    </row>
    <row r="6" spans="1:29">
      <c r="A6" s="89" t="s">
        <v>104</v>
      </c>
      <c r="B6" s="90">
        <f>'Tabel 3'!B12</f>
        <v>0</v>
      </c>
      <c r="C6" s="90">
        <f>'Tabel 3'!C12</f>
        <v>0</v>
      </c>
      <c r="D6" s="90">
        <f>'Tabel 3'!D12</f>
        <v>0</v>
      </c>
      <c r="E6" s="90">
        <f>'Tabel 3'!E12</f>
        <v>0</v>
      </c>
      <c r="F6" s="90">
        <f>'Tabel 3'!F12</f>
        <v>0</v>
      </c>
      <c r="G6" s="90">
        <f>'Tabel 3'!G12</f>
        <v>0</v>
      </c>
      <c r="H6" s="90">
        <f>'Tabel 3'!H12</f>
        <v>0</v>
      </c>
      <c r="I6" s="90">
        <f>'Tabel 3'!I12</f>
        <v>0</v>
      </c>
      <c r="J6" s="90">
        <f>'Tabel 3'!J12</f>
        <v>0</v>
      </c>
      <c r="K6" s="90">
        <f>'Tabel 3'!K12</f>
        <v>0</v>
      </c>
      <c r="L6" s="90">
        <f>'Tabel 3'!L12</f>
        <v>0</v>
      </c>
      <c r="M6" s="90">
        <f>'Tabel 3'!M12</f>
        <v>0</v>
      </c>
      <c r="N6" s="90">
        <f>'Tabel 3'!N12</f>
        <v>0</v>
      </c>
      <c r="O6" s="90">
        <f>'Tabel 3'!O12</f>
        <v>0</v>
      </c>
      <c r="P6" s="90">
        <f>'Tabel 3'!P12</f>
        <v>0</v>
      </c>
      <c r="Q6" s="90">
        <f>'Tabel 3'!Q12</f>
        <v>0</v>
      </c>
      <c r="R6" s="90">
        <f>'Tabel 3'!R12</f>
        <v>0</v>
      </c>
      <c r="S6" s="90">
        <f>'Tabel 3'!S12</f>
        <v>0</v>
      </c>
      <c r="T6" s="90">
        <f>'Tabel 3'!T12</f>
        <v>0</v>
      </c>
      <c r="U6" s="90">
        <f>'Tabel 3'!U12</f>
        <v>0</v>
      </c>
      <c r="V6" s="90">
        <f>'Tabel 3'!V12</f>
        <v>0</v>
      </c>
      <c r="W6" s="90">
        <f>'Tabel 3'!W12</f>
        <v>0</v>
      </c>
      <c r="X6" s="90">
        <f>'Tabel 3'!X12</f>
        <v>0</v>
      </c>
      <c r="Y6" s="90">
        <f>'Tabel 3'!Y12</f>
        <v>0</v>
      </c>
      <c r="Z6" s="90">
        <f>'Tabel 3'!Z12</f>
        <v>0</v>
      </c>
      <c r="AA6" s="90">
        <f>'Tabel 3'!AA12</f>
        <v>0</v>
      </c>
      <c r="AB6" s="90">
        <f>'Tabel 3'!AB12</f>
        <v>0</v>
      </c>
      <c r="AC6" s="90">
        <f>'Tabel 3'!AC12</f>
        <v>0</v>
      </c>
    </row>
    <row r="7" spans="1:29" ht="15.75" thickBot="1">
      <c r="A7" s="89" t="s">
        <v>87</v>
      </c>
      <c r="B7" s="90">
        <f>'Tabel 2'!B59</f>
        <v>0</v>
      </c>
      <c r="C7" s="90">
        <f>'Tabel 2'!C59</f>
        <v>0</v>
      </c>
      <c r="D7" s="90">
        <f>'Tabel 2'!D59</f>
        <v>0</v>
      </c>
      <c r="E7" s="90">
        <f>'Tabel 2'!E59</f>
        <v>0</v>
      </c>
      <c r="F7" s="90">
        <f>'Tabel 2'!F59</f>
        <v>0</v>
      </c>
      <c r="G7" s="90">
        <f>'Tabel 2'!G59</f>
        <v>0</v>
      </c>
      <c r="H7" s="90">
        <f>'Tabel 2'!H59</f>
        <v>0</v>
      </c>
      <c r="I7" s="90">
        <f>'Tabel 2'!I59</f>
        <v>0</v>
      </c>
      <c r="J7" s="90">
        <f>'Tabel 2'!J59</f>
        <v>0</v>
      </c>
      <c r="K7" s="90">
        <f>'Tabel 2'!K59</f>
        <v>0</v>
      </c>
      <c r="L7" s="90">
        <f>'Tabel 2'!L59</f>
        <v>0</v>
      </c>
      <c r="M7" s="90">
        <f>'Tabel 2'!M59</f>
        <v>0</v>
      </c>
      <c r="N7" s="90">
        <f>'Tabel 2'!N59</f>
        <v>0</v>
      </c>
      <c r="O7" s="90">
        <f>'Tabel 2'!O59</f>
        <v>0</v>
      </c>
      <c r="P7" s="90">
        <f>'Tabel 2'!P59</f>
        <v>0</v>
      </c>
      <c r="Q7" s="90">
        <f>'Tabel 2'!Q59</f>
        <v>0</v>
      </c>
      <c r="R7" s="90">
        <f>'Tabel 2'!R59</f>
        <v>0</v>
      </c>
      <c r="S7" s="90">
        <f>'Tabel 2'!S59</f>
        <v>0</v>
      </c>
      <c r="T7" s="90">
        <f>'Tabel 2'!T59</f>
        <v>0</v>
      </c>
      <c r="U7" s="90">
        <f>'Tabel 2'!U59</f>
        <v>0</v>
      </c>
      <c r="V7" s="90">
        <f>'Tabel 2'!V59</f>
        <v>0</v>
      </c>
      <c r="W7" s="90">
        <f>'Tabel 2'!W59</f>
        <v>0</v>
      </c>
      <c r="X7" s="90">
        <f>'Tabel 2'!X59</f>
        <v>0</v>
      </c>
      <c r="Y7" s="90">
        <f>'Tabel 2'!Y59</f>
        <v>0</v>
      </c>
      <c r="Z7" s="90">
        <f>'Tabel 2'!Z59</f>
        <v>0</v>
      </c>
      <c r="AA7" s="90">
        <f>'Tabel 2'!AA59</f>
        <v>0</v>
      </c>
      <c r="AB7" s="90">
        <f>'Tabel 2'!AB59</f>
        <v>0</v>
      </c>
      <c r="AC7" s="90">
        <f>'Tabel 2'!AC59</f>
        <v>0</v>
      </c>
    </row>
    <row r="8" spans="1:29" ht="15.75" thickBot="1">
      <c r="A8" s="86" t="s">
        <v>106</v>
      </c>
      <c r="B8" s="87">
        <f>SUM(B6:B7)</f>
        <v>0</v>
      </c>
      <c r="C8" s="87">
        <f t="shared" ref="C8:U8" si="0">SUM(C6:C7)</f>
        <v>0</v>
      </c>
      <c r="D8" s="87">
        <f t="shared" si="0"/>
        <v>0</v>
      </c>
      <c r="E8" s="87">
        <f t="shared" si="0"/>
        <v>0</v>
      </c>
      <c r="F8" s="87">
        <f t="shared" si="0"/>
        <v>0</v>
      </c>
      <c r="G8" s="87">
        <f t="shared" si="0"/>
        <v>0</v>
      </c>
      <c r="H8" s="87">
        <f t="shared" si="0"/>
        <v>0</v>
      </c>
      <c r="I8" s="87">
        <f t="shared" si="0"/>
        <v>0</v>
      </c>
      <c r="J8" s="87">
        <f t="shared" si="0"/>
        <v>0</v>
      </c>
      <c r="K8" s="87">
        <f t="shared" si="0"/>
        <v>0</v>
      </c>
      <c r="L8" s="87">
        <f t="shared" si="0"/>
        <v>0</v>
      </c>
      <c r="M8" s="87">
        <f t="shared" si="0"/>
        <v>0</v>
      </c>
      <c r="N8" s="87">
        <f t="shared" si="0"/>
        <v>0</v>
      </c>
      <c r="O8" s="87">
        <f t="shared" si="0"/>
        <v>0</v>
      </c>
      <c r="P8" s="87">
        <f t="shared" si="0"/>
        <v>0</v>
      </c>
      <c r="Q8" s="87">
        <f t="shared" si="0"/>
        <v>0</v>
      </c>
      <c r="R8" s="87">
        <f t="shared" si="0"/>
        <v>0</v>
      </c>
      <c r="S8" s="87">
        <f t="shared" si="0"/>
        <v>0</v>
      </c>
      <c r="T8" s="87">
        <f t="shared" si="0"/>
        <v>0</v>
      </c>
      <c r="U8" s="88">
        <f t="shared" si="0"/>
        <v>0</v>
      </c>
      <c r="V8" s="87">
        <f t="shared" ref="V8:AC8" si="1">SUM(V6:V7)</f>
        <v>0</v>
      </c>
      <c r="W8" s="88">
        <f t="shared" si="1"/>
        <v>0</v>
      </c>
      <c r="X8" s="87">
        <f t="shared" si="1"/>
        <v>0</v>
      </c>
      <c r="Y8" s="88">
        <f t="shared" si="1"/>
        <v>0</v>
      </c>
      <c r="Z8" s="87">
        <f t="shared" si="1"/>
        <v>0</v>
      </c>
      <c r="AA8" s="88">
        <f t="shared" si="1"/>
        <v>0</v>
      </c>
      <c r="AB8" s="87">
        <f t="shared" si="1"/>
        <v>0</v>
      </c>
      <c r="AC8" s="88">
        <f t="shared" si="1"/>
        <v>0</v>
      </c>
    </row>
    <row r="9" spans="1:29">
      <c r="A9" s="89" t="s">
        <v>109</v>
      </c>
      <c r="B9" s="90">
        <f>'Tabel 2'!B88</f>
        <v>0</v>
      </c>
      <c r="C9" s="90">
        <f>'Tabel 2'!C88</f>
        <v>0</v>
      </c>
      <c r="D9" s="90">
        <f>'Tabel 2'!D88</f>
        <v>0</v>
      </c>
      <c r="E9" s="90">
        <f>'Tabel 2'!E88</f>
        <v>0</v>
      </c>
      <c r="F9" s="90">
        <f>'Tabel 2'!F88</f>
        <v>0</v>
      </c>
      <c r="G9" s="90">
        <f>'Tabel 2'!G88</f>
        <v>0</v>
      </c>
      <c r="H9" s="90">
        <f>'Tabel 2'!H88</f>
        <v>0</v>
      </c>
      <c r="I9" s="90">
        <f>'Tabel 2'!I88</f>
        <v>0</v>
      </c>
      <c r="J9" s="90">
        <f>'Tabel 2'!J88</f>
        <v>0</v>
      </c>
      <c r="K9" s="90">
        <f>'Tabel 2'!K88</f>
        <v>0</v>
      </c>
      <c r="L9" s="90">
        <f>'Tabel 2'!L88</f>
        <v>0</v>
      </c>
      <c r="M9" s="90">
        <f>'Tabel 2'!M88</f>
        <v>0</v>
      </c>
      <c r="N9" s="90">
        <f>'Tabel 2'!N88</f>
        <v>0</v>
      </c>
      <c r="O9" s="90">
        <f>'Tabel 2'!O88</f>
        <v>0</v>
      </c>
      <c r="P9" s="90">
        <f>'Tabel 2'!P88</f>
        <v>0</v>
      </c>
      <c r="Q9" s="90">
        <f>'Tabel 2'!Q88</f>
        <v>0</v>
      </c>
      <c r="R9" s="90">
        <f>'Tabel 2'!R88</f>
        <v>0</v>
      </c>
      <c r="S9" s="90">
        <f>'Tabel 2'!S88</f>
        <v>0</v>
      </c>
      <c r="T9" s="90">
        <f>'Tabel 2'!T88</f>
        <v>0</v>
      </c>
      <c r="U9" s="90">
        <f>'Tabel 2'!U88</f>
        <v>0</v>
      </c>
      <c r="V9" s="90">
        <f>'Tabel 2'!V88</f>
        <v>0</v>
      </c>
      <c r="W9" s="90">
        <f>'Tabel 2'!W88</f>
        <v>0</v>
      </c>
      <c r="X9" s="90">
        <f>'Tabel 2'!X88</f>
        <v>0</v>
      </c>
      <c r="Y9" s="90">
        <f>'Tabel 2'!Y88</f>
        <v>0</v>
      </c>
      <c r="Z9" s="90">
        <f>'Tabel 2'!Z88</f>
        <v>0</v>
      </c>
      <c r="AA9" s="90">
        <f>'Tabel 2'!AA88</f>
        <v>0</v>
      </c>
      <c r="AB9" s="90">
        <f>'Tabel 2'!AB88</f>
        <v>0</v>
      </c>
      <c r="AC9" s="90">
        <f>'Tabel 2'!AC88</f>
        <v>0</v>
      </c>
    </row>
    <row r="10" spans="1:29">
      <c r="A10" s="89" t="s">
        <v>29</v>
      </c>
      <c r="B10" s="90">
        <f>' Tabel 1 '!B12</f>
        <v>0</v>
      </c>
      <c r="C10" s="90">
        <f>' Tabel 1 '!C12</f>
        <v>0</v>
      </c>
      <c r="D10" s="90">
        <f>' Tabel 1 '!D12</f>
        <v>0</v>
      </c>
      <c r="E10" s="90">
        <f>' Tabel 1 '!E12</f>
        <v>0</v>
      </c>
      <c r="F10" s="90">
        <f>' Tabel 1 '!F12</f>
        <v>0</v>
      </c>
      <c r="G10" s="90">
        <f>' Tabel 1 '!G12</f>
        <v>0</v>
      </c>
      <c r="H10" s="90">
        <f>' Tabel 1 '!H12</f>
        <v>0</v>
      </c>
      <c r="I10" s="90">
        <f>' Tabel 1 '!I12</f>
        <v>0</v>
      </c>
      <c r="J10" s="90">
        <f>' Tabel 1 '!J12</f>
        <v>0</v>
      </c>
      <c r="K10" s="90">
        <f>' Tabel 1 '!K12</f>
        <v>0</v>
      </c>
      <c r="L10" s="90">
        <f>' Tabel 1 '!L12</f>
        <v>0</v>
      </c>
      <c r="M10" s="90">
        <f>' Tabel 1 '!M12</f>
        <v>0</v>
      </c>
      <c r="N10" s="90">
        <f>' Tabel 1 '!N12</f>
        <v>0</v>
      </c>
      <c r="O10" s="90">
        <f>' Tabel 1 '!O12</f>
        <v>0</v>
      </c>
      <c r="P10" s="90">
        <f>' Tabel 1 '!P12</f>
        <v>0</v>
      </c>
      <c r="Q10" s="90">
        <f>' Tabel 1 '!Q12</f>
        <v>0</v>
      </c>
      <c r="R10" s="90">
        <f>' Tabel 1 '!R12</f>
        <v>0</v>
      </c>
      <c r="S10" s="90">
        <f>' Tabel 1 '!S12</f>
        <v>0</v>
      </c>
      <c r="T10" s="90">
        <f>' Tabel 1 '!T12</f>
        <v>0</v>
      </c>
      <c r="U10" s="90">
        <f>' Tabel 1 '!U12</f>
        <v>0</v>
      </c>
      <c r="V10" s="90">
        <f>' Tabel 1 '!V12</f>
        <v>0</v>
      </c>
      <c r="W10" s="90">
        <f>' Tabel 1 '!W12</f>
        <v>0</v>
      </c>
      <c r="X10" s="90">
        <f>' Tabel 1 '!X12</f>
        <v>0</v>
      </c>
      <c r="Y10" s="90">
        <f>' Tabel 1 '!Y12</f>
        <v>0</v>
      </c>
      <c r="Z10" s="90">
        <f>' Tabel 1 '!Z12</f>
        <v>0</v>
      </c>
      <c r="AA10" s="90">
        <f>' Tabel 1 '!AA12</f>
        <v>0</v>
      </c>
      <c r="AB10" s="90">
        <f>' Tabel 1 '!AB12</f>
        <v>0</v>
      </c>
      <c r="AC10" s="90">
        <f>' Tabel 1 '!AC12</f>
        <v>0</v>
      </c>
    </row>
    <row r="11" spans="1:29">
      <c r="A11" s="89" t="s">
        <v>135</v>
      </c>
      <c r="B11" s="90">
        <f>' Tabel 1 '!B13</f>
        <v>0</v>
      </c>
      <c r="C11" s="90">
        <f>' Tabel 1 '!C13</f>
        <v>0</v>
      </c>
      <c r="D11" s="90">
        <f>' Tabel 1 '!D13</f>
        <v>0</v>
      </c>
      <c r="E11" s="90">
        <f>' Tabel 1 '!E13</f>
        <v>0</v>
      </c>
      <c r="F11" s="90">
        <f>' Tabel 1 '!F13</f>
        <v>0</v>
      </c>
      <c r="G11" s="90">
        <f>' Tabel 1 '!G13</f>
        <v>0</v>
      </c>
      <c r="H11" s="90">
        <f>' Tabel 1 '!H13</f>
        <v>0</v>
      </c>
      <c r="I11" s="90">
        <f>' Tabel 1 '!I13</f>
        <v>0</v>
      </c>
      <c r="J11" s="90">
        <f>' Tabel 1 '!J13</f>
        <v>0</v>
      </c>
      <c r="K11" s="90">
        <f>' Tabel 1 '!K13</f>
        <v>0</v>
      </c>
      <c r="L11" s="90">
        <f>' Tabel 1 '!L13</f>
        <v>0</v>
      </c>
      <c r="M11" s="90">
        <f>' Tabel 1 '!M13</f>
        <v>0</v>
      </c>
      <c r="N11" s="90">
        <f>' Tabel 1 '!N13</f>
        <v>0</v>
      </c>
      <c r="O11" s="90">
        <f>' Tabel 1 '!O13</f>
        <v>0</v>
      </c>
      <c r="P11" s="90">
        <f>' Tabel 1 '!P13</f>
        <v>0</v>
      </c>
      <c r="Q11" s="90">
        <f>' Tabel 1 '!Q13</f>
        <v>0</v>
      </c>
      <c r="R11" s="90">
        <f>' Tabel 1 '!R13</f>
        <v>0</v>
      </c>
      <c r="S11" s="90">
        <f>' Tabel 1 '!S13</f>
        <v>0</v>
      </c>
      <c r="T11" s="90">
        <f>' Tabel 1 '!T13</f>
        <v>0</v>
      </c>
      <c r="U11" s="90">
        <f>' Tabel 1 '!U13</f>
        <v>0</v>
      </c>
      <c r="V11" s="90">
        <f>' Tabel 1 '!V13</f>
        <v>0</v>
      </c>
      <c r="W11" s="90">
        <f>' Tabel 1 '!W13</f>
        <v>0</v>
      </c>
      <c r="X11" s="90">
        <f>' Tabel 1 '!X13</f>
        <v>0</v>
      </c>
      <c r="Y11" s="90">
        <f>' Tabel 1 '!Y13</f>
        <v>0</v>
      </c>
      <c r="Z11" s="90">
        <f>' Tabel 1 '!Z13</f>
        <v>0</v>
      </c>
      <c r="AA11" s="90">
        <f>' Tabel 1 '!AA13</f>
        <v>0</v>
      </c>
      <c r="AB11" s="90">
        <f>' Tabel 1 '!AB13</f>
        <v>0</v>
      </c>
      <c r="AC11" s="90">
        <f>' Tabel 1 '!AC13</f>
        <v>0</v>
      </c>
    </row>
    <row r="12" spans="1:29">
      <c r="A12" s="74" t="s">
        <v>107</v>
      </c>
      <c r="B12" s="54">
        <v>0</v>
      </c>
      <c r="C12" s="54">
        <v>0</v>
      </c>
      <c r="D12" s="54">
        <v>0</v>
      </c>
      <c r="E12" s="54">
        <v>0</v>
      </c>
      <c r="F12" s="54">
        <v>0</v>
      </c>
      <c r="G12" s="54">
        <v>0</v>
      </c>
      <c r="H12" s="54">
        <v>0</v>
      </c>
      <c r="I12" s="54">
        <v>0</v>
      </c>
      <c r="J12" s="54">
        <v>0</v>
      </c>
      <c r="K12" s="54">
        <v>0</v>
      </c>
      <c r="L12" s="54">
        <v>0</v>
      </c>
      <c r="M12" s="54">
        <v>0</v>
      </c>
      <c r="N12" s="54">
        <v>0</v>
      </c>
      <c r="O12" s="54">
        <v>0</v>
      </c>
      <c r="P12" s="54">
        <v>0</v>
      </c>
      <c r="Q12" s="54">
        <v>0</v>
      </c>
      <c r="R12" s="54">
        <v>0</v>
      </c>
      <c r="S12" s="54">
        <v>0</v>
      </c>
      <c r="T12" s="54">
        <v>0</v>
      </c>
      <c r="U12" s="56">
        <v>0</v>
      </c>
      <c r="V12" s="54">
        <v>0</v>
      </c>
      <c r="W12" s="56">
        <v>0</v>
      </c>
      <c r="X12" s="54">
        <v>0</v>
      </c>
      <c r="Y12" s="56">
        <v>0</v>
      </c>
      <c r="Z12" s="54">
        <v>0</v>
      </c>
      <c r="AA12" s="56">
        <v>0</v>
      </c>
      <c r="AB12" s="54">
        <v>0</v>
      </c>
      <c r="AC12" s="56">
        <v>0</v>
      </c>
    </row>
    <row r="13" spans="1:29" ht="15.75" thickBot="1">
      <c r="A13" s="83" t="s">
        <v>108</v>
      </c>
      <c r="B13" s="84">
        <v>0</v>
      </c>
      <c r="C13" s="84">
        <v>0</v>
      </c>
      <c r="D13" s="84">
        <v>0</v>
      </c>
      <c r="E13" s="84">
        <v>0</v>
      </c>
      <c r="F13" s="84">
        <v>0</v>
      </c>
      <c r="G13" s="84">
        <v>0</v>
      </c>
      <c r="H13" s="84">
        <v>0</v>
      </c>
      <c r="I13" s="84">
        <v>0</v>
      </c>
      <c r="J13" s="84">
        <v>0</v>
      </c>
      <c r="K13" s="84">
        <v>0</v>
      </c>
      <c r="L13" s="84">
        <v>0</v>
      </c>
      <c r="M13" s="84">
        <v>0</v>
      </c>
      <c r="N13" s="84">
        <v>0</v>
      </c>
      <c r="O13" s="84">
        <v>0</v>
      </c>
      <c r="P13" s="84">
        <v>0</v>
      </c>
      <c r="Q13" s="84">
        <v>0</v>
      </c>
      <c r="R13" s="84">
        <v>0</v>
      </c>
      <c r="S13" s="84">
        <v>0</v>
      </c>
      <c r="T13" s="84">
        <v>0</v>
      </c>
      <c r="U13" s="85">
        <v>0</v>
      </c>
      <c r="V13" s="84">
        <v>0</v>
      </c>
      <c r="W13" s="85">
        <v>0</v>
      </c>
      <c r="X13" s="84">
        <v>0</v>
      </c>
      <c r="Y13" s="85">
        <v>0</v>
      </c>
      <c r="Z13" s="84">
        <v>0</v>
      </c>
      <c r="AA13" s="85">
        <v>0</v>
      </c>
      <c r="AB13" s="84">
        <v>0</v>
      </c>
      <c r="AC13" s="85">
        <v>0</v>
      </c>
    </row>
    <row r="14" spans="1:29" ht="15.75" thickBot="1">
      <c r="A14" s="86" t="s">
        <v>110</v>
      </c>
      <c r="B14" s="87">
        <f>SUM(B9:B13)</f>
        <v>0</v>
      </c>
      <c r="C14" s="87">
        <f t="shared" ref="C14:U14" si="2">SUM(C9:C13)</f>
        <v>0</v>
      </c>
      <c r="D14" s="87">
        <f t="shared" si="2"/>
        <v>0</v>
      </c>
      <c r="E14" s="87">
        <f t="shared" si="2"/>
        <v>0</v>
      </c>
      <c r="F14" s="87">
        <f t="shared" si="2"/>
        <v>0</v>
      </c>
      <c r="G14" s="87">
        <f t="shared" si="2"/>
        <v>0</v>
      </c>
      <c r="H14" s="87">
        <f t="shared" si="2"/>
        <v>0</v>
      </c>
      <c r="I14" s="87">
        <f t="shared" si="2"/>
        <v>0</v>
      </c>
      <c r="J14" s="87">
        <f t="shared" si="2"/>
        <v>0</v>
      </c>
      <c r="K14" s="87">
        <f t="shared" si="2"/>
        <v>0</v>
      </c>
      <c r="L14" s="87">
        <f t="shared" si="2"/>
        <v>0</v>
      </c>
      <c r="M14" s="87">
        <f t="shared" si="2"/>
        <v>0</v>
      </c>
      <c r="N14" s="87">
        <f t="shared" si="2"/>
        <v>0</v>
      </c>
      <c r="O14" s="87">
        <f t="shared" si="2"/>
        <v>0</v>
      </c>
      <c r="P14" s="87">
        <f t="shared" si="2"/>
        <v>0</v>
      </c>
      <c r="Q14" s="87">
        <f t="shared" si="2"/>
        <v>0</v>
      </c>
      <c r="R14" s="87">
        <f t="shared" si="2"/>
        <v>0</v>
      </c>
      <c r="S14" s="87">
        <f>SUM(S9:S13)</f>
        <v>0</v>
      </c>
      <c r="T14" s="87">
        <f t="shared" si="2"/>
        <v>0</v>
      </c>
      <c r="U14" s="88">
        <f t="shared" si="2"/>
        <v>0</v>
      </c>
      <c r="V14" s="87">
        <f t="shared" ref="V14:AC14" si="3">SUM(V9:V13)</f>
        <v>0</v>
      </c>
      <c r="W14" s="88">
        <f t="shared" si="3"/>
        <v>0</v>
      </c>
      <c r="X14" s="87">
        <f t="shared" si="3"/>
        <v>0</v>
      </c>
      <c r="Y14" s="88">
        <f t="shared" si="3"/>
        <v>0</v>
      </c>
      <c r="Z14" s="87">
        <f t="shared" si="3"/>
        <v>0</v>
      </c>
      <c r="AA14" s="88">
        <f t="shared" si="3"/>
        <v>0</v>
      </c>
      <c r="AB14" s="87">
        <f t="shared" si="3"/>
        <v>0</v>
      </c>
      <c r="AC14" s="88">
        <f t="shared" si="3"/>
        <v>0</v>
      </c>
    </row>
    <row r="15" spans="1:29" ht="15.75" thickBot="1">
      <c r="A15" s="86" t="s">
        <v>111</v>
      </c>
      <c r="B15" s="87">
        <f>B8-B14</f>
        <v>0</v>
      </c>
      <c r="C15" s="87">
        <f t="shared" ref="C15:U15" si="4">C8-C14</f>
        <v>0</v>
      </c>
      <c r="D15" s="87">
        <f t="shared" si="4"/>
        <v>0</v>
      </c>
      <c r="E15" s="87">
        <f t="shared" si="4"/>
        <v>0</v>
      </c>
      <c r="F15" s="87">
        <f t="shared" si="4"/>
        <v>0</v>
      </c>
      <c r="G15" s="87">
        <f t="shared" si="4"/>
        <v>0</v>
      </c>
      <c r="H15" s="87">
        <f t="shared" si="4"/>
        <v>0</v>
      </c>
      <c r="I15" s="87">
        <f t="shared" si="4"/>
        <v>0</v>
      </c>
      <c r="J15" s="87">
        <f t="shared" si="4"/>
        <v>0</v>
      </c>
      <c r="K15" s="87">
        <f t="shared" si="4"/>
        <v>0</v>
      </c>
      <c r="L15" s="87">
        <f t="shared" si="4"/>
        <v>0</v>
      </c>
      <c r="M15" s="87">
        <f t="shared" si="4"/>
        <v>0</v>
      </c>
      <c r="N15" s="87">
        <f t="shared" si="4"/>
        <v>0</v>
      </c>
      <c r="O15" s="87">
        <f t="shared" si="4"/>
        <v>0</v>
      </c>
      <c r="P15" s="87">
        <f t="shared" si="4"/>
        <v>0</v>
      </c>
      <c r="Q15" s="87">
        <f t="shared" si="4"/>
        <v>0</v>
      </c>
      <c r="R15" s="87">
        <f t="shared" si="4"/>
        <v>0</v>
      </c>
      <c r="S15" s="87">
        <f t="shared" si="4"/>
        <v>0</v>
      </c>
      <c r="T15" s="87">
        <f t="shared" si="4"/>
        <v>0</v>
      </c>
      <c r="U15" s="88">
        <f t="shared" si="4"/>
        <v>0</v>
      </c>
      <c r="V15" s="87">
        <f t="shared" ref="V15:AC15" si="5">V8-V14</f>
        <v>0</v>
      </c>
      <c r="W15" s="88">
        <f t="shared" si="5"/>
        <v>0</v>
      </c>
      <c r="X15" s="87">
        <f t="shared" si="5"/>
        <v>0</v>
      </c>
      <c r="Y15" s="88">
        <f t="shared" si="5"/>
        <v>0</v>
      </c>
      <c r="Z15" s="87">
        <f t="shared" si="5"/>
        <v>0</v>
      </c>
      <c r="AA15" s="88">
        <f t="shared" si="5"/>
        <v>0</v>
      </c>
      <c r="AB15" s="87">
        <f t="shared" si="5"/>
        <v>0</v>
      </c>
      <c r="AC15" s="88">
        <f t="shared" si="5"/>
        <v>0</v>
      </c>
    </row>
    <row r="16" spans="1:29" ht="15.75" thickBot="1">
      <c r="A16" s="86" t="s">
        <v>112</v>
      </c>
      <c r="B16" s="87">
        <f>B15</f>
        <v>0</v>
      </c>
      <c r="C16" s="87">
        <f>B16+C15</f>
        <v>0</v>
      </c>
      <c r="D16" s="87">
        <f t="shared" ref="D16:U16" si="6">C16+D15</f>
        <v>0</v>
      </c>
      <c r="E16" s="87">
        <f t="shared" si="6"/>
        <v>0</v>
      </c>
      <c r="F16" s="87">
        <f t="shared" si="6"/>
        <v>0</v>
      </c>
      <c r="G16" s="87">
        <f t="shared" si="6"/>
        <v>0</v>
      </c>
      <c r="H16" s="87">
        <f t="shared" si="6"/>
        <v>0</v>
      </c>
      <c r="I16" s="87">
        <f t="shared" si="6"/>
        <v>0</v>
      </c>
      <c r="J16" s="87">
        <f t="shared" si="6"/>
        <v>0</v>
      </c>
      <c r="K16" s="87">
        <f t="shared" si="6"/>
        <v>0</v>
      </c>
      <c r="L16" s="87">
        <f t="shared" si="6"/>
        <v>0</v>
      </c>
      <c r="M16" s="87">
        <f t="shared" si="6"/>
        <v>0</v>
      </c>
      <c r="N16" s="87">
        <f t="shared" si="6"/>
        <v>0</v>
      </c>
      <c r="O16" s="87">
        <f t="shared" si="6"/>
        <v>0</v>
      </c>
      <c r="P16" s="87">
        <f t="shared" si="6"/>
        <v>0</v>
      </c>
      <c r="Q16" s="87">
        <f t="shared" si="6"/>
        <v>0</v>
      </c>
      <c r="R16" s="87">
        <f t="shared" si="6"/>
        <v>0</v>
      </c>
      <c r="S16" s="87">
        <f t="shared" si="6"/>
        <v>0</v>
      </c>
      <c r="T16" s="87">
        <f t="shared" si="6"/>
        <v>0</v>
      </c>
      <c r="U16" s="88">
        <f t="shared" si="6"/>
        <v>0</v>
      </c>
      <c r="V16" s="87">
        <f t="shared" ref="V16:AC16" si="7">U16+V15</f>
        <v>0</v>
      </c>
      <c r="W16" s="88">
        <f t="shared" si="7"/>
        <v>0</v>
      </c>
      <c r="X16" s="87">
        <f t="shared" si="7"/>
        <v>0</v>
      </c>
      <c r="Y16" s="88">
        <f t="shared" si="7"/>
        <v>0</v>
      </c>
      <c r="Z16" s="87">
        <f t="shared" si="7"/>
        <v>0</v>
      </c>
      <c r="AA16" s="88">
        <f t="shared" si="7"/>
        <v>0</v>
      </c>
      <c r="AB16" s="87">
        <f t="shared" si="7"/>
        <v>0</v>
      </c>
      <c r="AC16" s="88">
        <f t="shared" si="7"/>
        <v>0</v>
      </c>
    </row>
    <row r="19" spans="1:1">
      <c r="A19" s="93" t="s">
        <v>114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C24"/>
  <sheetViews>
    <sheetView workbookViewId="0">
      <selection activeCell="M24" sqref="M24"/>
    </sheetView>
  </sheetViews>
  <sheetFormatPr defaultRowHeight="15"/>
  <cols>
    <col min="1" max="1" width="64.140625" customWidth="1"/>
  </cols>
  <sheetData>
    <row r="1" spans="1:29" ht="18">
      <c r="A1" s="48" t="s">
        <v>115</v>
      </c>
    </row>
    <row r="3" spans="1:29" s="91" customFormat="1" ht="18">
      <c r="A3" s="48" t="s">
        <v>94</v>
      </c>
    </row>
    <row r="5" spans="1:29" s="49" customFormat="1">
      <c r="A5" s="76"/>
      <c r="B5" s="79">
        <v>2013</v>
      </c>
      <c r="C5" s="79">
        <v>2014</v>
      </c>
      <c r="D5" s="79">
        <v>2015</v>
      </c>
      <c r="E5" s="79">
        <v>2016</v>
      </c>
      <c r="F5" s="79">
        <v>2017</v>
      </c>
      <c r="G5" s="79">
        <v>2018</v>
      </c>
      <c r="H5" s="79">
        <v>2019</v>
      </c>
      <c r="I5" s="79">
        <v>2020</v>
      </c>
      <c r="J5" s="79">
        <v>2021</v>
      </c>
      <c r="K5" s="79">
        <v>2022</v>
      </c>
      <c r="L5" s="79">
        <v>2023</v>
      </c>
      <c r="M5" s="79">
        <v>2024</v>
      </c>
      <c r="N5" s="79">
        <v>2025</v>
      </c>
      <c r="O5" s="79">
        <v>2026</v>
      </c>
      <c r="P5" s="79">
        <v>2027</v>
      </c>
      <c r="Q5" s="79">
        <v>2028</v>
      </c>
      <c r="R5" s="79">
        <v>2029</v>
      </c>
      <c r="S5" s="79">
        <v>2030</v>
      </c>
      <c r="T5" s="79">
        <v>2031</v>
      </c>
      <c r="U5" s="79">
        <v>2032</v>
      </c>
      <c r="V5" s="79">
        <v>2033</v>
      </c>
      <c r="W5" s="79">
        <v>2034</v>
      </c>
      <c r="X5" s="79">
        <v>2035</v>
      </c>
      <c r="Y5" s="79">
        <v>2036</v>
      </c>
      <c r="Z5" s="79">
        <v>2037</v>
      </c>
      <c r="AA5" s="79">
        <v>2038</v>
      </c>
      <c r="AB5" s="79">
        <v>2039</v>
      </c>
      <c r="AC5" s="79">
        <v>2040</v>
      </c>
    </row>
    <row r="6" spans="1:29">
      <c r="A6" s="89" t="s">
        <v>87</v>
      </c>
      <c r="B6" s="90">
        <f>'Tabel 2'!B96</f>
        <v>0</v>
      </c>
      <c r="C6" s="90">
        <f>'Tabel 2'!C96</f>
        <v>0</v>
      </c>
      <c r="D6" s="90">
        <f>'Tabel 2'!D96</f>
        <v>0</v>
      </c>
      <c r="E6" s="90">
        <f>'Tabel 2'!E96</f>
        <v>0</v>
      </c>
      <c r="F6" s="90">
        <f>'Tabel 2'!F96</f>
        <v>0</v>
      </c>
      <c r="G6" s="90">
        <f>'Tabel 2'!G96</f>
        <v>0</v>
      </c>
      <c r="H6" s="90">
        <f>'Tabel 2'!H96</f>
        <v>0</v>
      </c>
      <c r="I6" s="90">
        <f>'Tabel 2'!I96</f>
        <v>0</v>
      </c>
      <c r="J6" s="90">
        <f>'Tabel 2'!J96</f>
        <v>0</v>
      </c>
      <c r="K6" s="90">
        <f>'Tabel 2'!K96</f>
        <v>0</v>
      </c>
      <c r="L6" s="90">
        <f>'Tabel 2'!L96</f>
        <v>0</v>
      </c>
      <c r="M6" s="90">
        <f>'Tabel 2'!M96</f>
        <v>0</v>
      </c>
      <c r="N6" s="90">
        <f>'Tabel 2'!N96</f>
        <v>0</v>
      </c>
      <c r="O6" s="90">
        <f>'Tabel 2'!O96</f>
        <v>0</v>
      </c>
      <c r="P6" s="90">
        <f>'Tabel 2'!P96</f>
        <v>0</v>
      </c>
      <c r="Q6" s="90">
        <f>'Tabel 2'!Q96</f>
        <v>0</v>
      </c>
      <c r="R6" s="90">
        <f>'Tabel 2'!R96</f>
        <v>0</v>
      </c>
      <c r="S6" s="90">
        <f>'Tabel 2'!S96</f>
        <v>0</v>
      </c>
      <c r="T6" s="90">
        <f>'Tabel 2'!T96</f>
        <v>0</v>
      </c>
      <c r="U6" s="90">
        <f>'Tabel 2'!U96</f>
        <v>0</v>
      </c>
      <c r="V6" s="90">
        <f>'Tabel 2'!V96</f>
        <v>0</v>
      </c>
      <c r="W6" s="90">
        <f>'Tabel 2'!W96</f>
        <v>0</v>
      </c>
      <c r="X6" s="90">
        <f>'Tabel 2'!X96</f>
        <v>0</v>
      </c>
      <c r="Y6" s="90">
        <f>'Tabel 2'!Y96</f>
        <v>0</v>
      </c>
      <c r="Z6" s="90">
        <f>'Tabel 2'!Z96</f>
        <v>0</v>
      </c>
      <c r="AA6" s="90">
        <f>'Tabel 2'!AA96</f>
        <v>0</v>
      </c>
      <c r="AB6" s="90">
        <f>'Tabel 2'!AB96</f>
        <v>0</v>
      </c>
      <c r="AC6" s="90">
        <f>'Tabel 2'!AC96</f>
        <v>0</v>
      </c>
    </row>
    <row r="7" spans="1:29">
      <c r="A7" s="95" t="s">
        <v>106</v>
      </c>
      <c r="B7" s="96">
        <f>B6</f>
        <v>0</v>
      </c>
      <c r="C7" s="96">
        <f t="shared" ref="C7:U7" si="0">C6</f>
        <v>0</v>
      </c>
      <c r="D7" s="96">
        <f t="shared" si="0"/>
        <v>0</v>
      </c>
      <c r="E7" s="96">
        <f t="shared" si="0"/>
        <v>0</v>
      </c>
      <c r="F7" s="96">
        <f t="shared" si="0"/>
        <v>0</v>
      </c>
      <c r="G7" s="96">
        <f t="shared" si="0"/>
        <v>0</v>
      </c>
      <c r="H7" s="96">
        <f t="shared" si="0"/>
        <v>0</v>
      </c>
      <c r="I7" s="96">
        <f t="shared" si="0"/>
        <v>0</v>
      </c>
      <c r="J7" s="96">
        <f t="shared" si="0"/>
        <v>0</v>
      </c>
      <c r="K7" s="96">
        <f t="shared" si="0"/>
        <v>0</v>
      </c>
      <c r="L7" s="96">
        <f t="shared" si="0"/>
        <v>0</v>
      </c>
      <c r="M7" s="96">
        <f t="shared" si="0"/>
        <v>0</v>
      </c>
      <c r="N7" s="96">
        <f t="shared" si="0"/>
        <v>0</v>
      </c>
      <c r="O7" s="96">
        <f t="shared" si="0"/>
        <v>0</v>
      </c>
      <c r="P7" s="96">
        <f t="shared" si="0"/>
        <v>0</v>
      </c>
      <c r="Q7" s="96">
        <f t="shared" si="0"/>
        <v>0</v>
      </c>
      <c r="R7" s="96">
        <f t="shared" si="0"/>
        <v>0</v>
      </c>
      <c r="S7" s="96">
        <f t="shared" si="0"/>
        <v>0</v>
      </c>
      <c r="T7" s="96">
        <f t="shared" si="0"/>
        <v>0</v>
      </c>
      <c r="U7" s="96">
        <f t="shared" si="0"/>
        <v>0</v>
      </c>
      <c r="V7" s="96">
        <f t="shared" ref="V7:AC7" si="1">V6</f>
        <v>0</v>
      </c>
      <c r="W7" s="96">
        <f t="shared" si="1"/>
        <v>0</v>
      </c>
      <c r="X7" s="96">
        <f t="shared" si="1"/>
        <v>0</v>
      </c>
      <c r="Y7" s="96">
        <f t="shared" si="1"/>
        <v>0</v>
      </c>
      <c r="Z7" s="96">
        <f t="shared" si="1"/>
        <v>0</v>
      </c>
      <c r="AA7" s="96">
        <f t="shared" si="1"/>
        <v>0</v>
      </c>
      <c r="AB7" s="96">
        <f t="shared" si="1"/>
        <v>0</v>
      </c>
      <c r="AC7" s="96">
        <f t="shared" si="1"/>
        <v>0</v>
      </c>
    </row>
    <row r="8" spans="1:29">
      <c r="A8" s="89" t="s">
        <v>109</v>
      </c>
      <c r="B8" s="90">
        <f>'Tabel 2'!B97</f>
        <v>0</v>
      </c>
      <c r="C8" s="90">
        <f>'Tabel 2'!C97</f>
        <v>0</v>
      </c>
      <c r="D8" s="90">
        <f>'Tabel 2'!D97</f>
        <v>0</v>
      </c>
      <c r="E8" s="90">
        <f>'Tabel 2'!E97</f>
        <v>0</v>
      </c>
      <c r="F8" s="90">
        <f>'Tabel 2'!F97</f>
        <v>0</v>
      </c>
      <c r="G8" s="90">
        <f>'Tabel 2'!G97</f>
        <v>0</v>
      </c>
      <c r="H8" s="90">
        <f>'Tabel 2'!H97</f>
        <v>0</v>
      </c>
      <c r="I8" s="90">
        <f>'Tabel 2'!I97</f>
        <v>0</v>
      </c>
      <c r="J8" s="90">
        <f>'Tabel 2'!J97</f>
        <v>0</v>
      </c>
      <c r="K8" s="90">
        <f>'Tabel 2'!K97</f>
        <v>0</v>
      </c>
      <c r="L8" s="90">
        <f>'Tabel 2'!L97</f>
        <v>0</v>
      </c>
      <c r="M8" s="90">
        <f>'Tabel 2'!M97</f>
        <v>0</v>
      </c>
      <c r="N8" s="90">
        <f>'Tabel 2'!N97</f>
        <v>0</v>
      </c>
      <c r="O8" s="90">
        <f>'Tabel 2'!O97</f>
        <v>0</v>
      </c>
      <c r="P8" s="90">
        <f>'Tabel 2'!P97</f>
        <v>0</v>
      </c>
      <c r="Q8" s="90">
        <f>'Tabel 2'!Q97</f>
        <v>0</v>
      </c>
      <c r="R8" s="90">
        <f>'Tabel 2'!R97</f>
        <v>0</v>
      </c>
      <c r="S8" s="90">
        <f>'Tabel 2'!S97</f>
        <v>0</v>
      </c>
      <c r="T8" s="90">
        <f>'Tabel 2'!T97</f>
        <v>0</v>
      </c>
      <c r="U8" s="90">
        <f>'Tabel 2'!U97</f>
        <v>0</v>
      </c>
      <c r="V8" s="90">
        <f>'Tabel 2'!V97</f>
        <v>0</v>
      </c>
      <c r="W8" s="90">
        <f>'Tabel 2'!W97</f>
        <v>0</v>
      </c>
      <c r="X8" s="90">
        <f>'Tabel 2'!X97</f>
        <v>0</v>
      </c>
      <c r="Y8" s="90">
        <f>'Tabel 2'!Y97</f>
        <v>0</v>
      </c>
      <c r="Z8" s="90">
        <f>'Tabel 2'!Z97</f>
        <v>0</v>
      </c>
      <c r="AA8" s="90">
        <f>'Tabel 2'!AA97</f>
        <v>0</v>
      </c>
      <c r="AB8" s="90">
        <f>'Tabel 2'!AB97</f>
        <v>0</v>
      </c>
      <c r="AC8" s="90">
        <f>'Tabel 2'!AC97</f>
        <v>0</v>
      </c>
    </row>
    <row r="9" spans="1:29" s="49" customFormat="1">
      <c r="A9" s="89" t="s">
        <v>29</v>
      </c>
      <c r="B9" s="90">
        <f>' Tabel 1 '!B12</f>
        <v>0</v>
      </c>
      <c r="C9" s="90">
        <f>' Tabel 1 '!C12</f>
        <v>0</v>
      </c>
      <c r="D9" s="90">
        <f>' Tabel 1 '!D12</f>
        <v>0</v>
      </c>
      <c r="E9" s="90">
        <f>' Tabel 1 '!E12</f>
        <v>0</v>
      </c>
      <c r="F9" s="90">
        <f>' Tabel 1 '!F12</f>
        <v>0</v>
      </c>
      <c r="G9" s="90">
        <f>' Tabel 1 '!G12</f>
        <v>0</v>
      </c>
      <c r="H9" s="90">
        <f>' Tabel 1 '!H12</f>
        <v>0</v>
      </c>
      <c r="I9" s="90">
        <f>' Tabel 1 '!I12</f>
        <v>0</v>
      </c>
      <c r="J9" s="90">
        <f>' Tabel 1 '!J12</f>
        <v>0</v>
      </c>
      <c r="K9" s="90">
        <f>' Tabel 1 '!K12</f>
        <v>0</v>
      </c>
      <c r="L9" s="90">
        <f>' Tabel 1 '!L12</f>
        <v>0</v>
      </c>
      <c r="M9" s="90">
        <f>' Tabel 1 '!M12</f>
        <v>0</v>
      </c>
      <c r="N9" s="90">
        <f>' Tabel 1 '!N12</f>
        <v>0</v>
      </c>
      <c r="O9" s="90">
        <f>' Tabel 1 '!O12</f>
        <v>0</v>
      </c>
      <c r="P9" s="90">
        <f>' Tabel 1 '!P12</f>
        <v>0</v>
      </c>
      <c r="Q9" s="90">
        <f>' Tabel 1 '!Q12</f>
        <v>0</v>
      </c>
      <c r="R9" s="90">
        <f>' Tabel 1 '!R12</f>
        <v>0</v>
      </c>
      <c r="S9" s="90">
        <f>' Tabel 1 '!S12</f>
        <v>0</v>
      </c>
      <c r="T9" s="90">
        <f>' Tabel 1 '!T12</f>
        <v>0</v>
      </c>
      <c r="U9" s="90">
        <f>' Tabel 1 '!U12</f>
        <v>0</v>
      </c>
      <c r="V9" s="90">
        <f>' Tabel 1 '!V12</f>
        <v>0</v>
      </c>
      <c r="W9" s="90">
        <f>' Tabel 1 '!W12</f>
        <v>0</v>
      </c>
      <c r="X9" s="90">
        <f>' Tabel 1 '!X12</f>
        <v>0</v>
      </c>
      <c r="Y9" s="90">
        <f>' Tabel 1 '!Y12</f>
        <v>0</v>
      </c>
      <c r="Z9" s="90">
        <f>' Tabel 1 '!Z12</f>
        <v>0</v>
      </c>
      <c r="AA9" s="90">
        <f>' Tabel 1 '!AA12</f>
        <v>0</v>
      </c>
      <c r="AB9" s="90">
        <f>' Tabel 1 '!AB12</f>
        <v>0</v>
      </c>
      <c r="AC9" s="90">
        <f>' Tabel 1 '!AC12</f>
        <v>0</v>
      </c>
    </row>
    <row r="10" spans="1:29" s="49" customFormat="1">
      <c r="A10" s="89" t="s">
        <v>31</v>
      </c>
      <c r="B10" s="90">
        <f>' Tabel 1 '!B13</f>
        <v>0</v>
      </c>
      <c r="C10" s="90">
        <f>' Tabel 1 '!C13</f>
        <v>0</v>
      </c>
      <c r="D10" s="90">
        <f>' Tabel 1 '!D13</f>
        <v>0</v>
      </c>
      <c r="E10" s="90">
        <f>' Tabel 1 '!E13</f>
        <v>0</v>
      </c>
      <c r="F10" s="90">
        <f>' Tabel 1 '!F13</f>
        <v>0</v>
      </c>
      <c r="G10" s="90">
        <f>' Tabel 1 '!G13</f>
        <v>0</v>
      </c>
      <c r="H10" s="90">
        <f>' Tabel 1 '!H13</f>
        <v>0</v>
      </c>
      <c r="I10" s="90">
        <f>' Tabel 1 '!I13</f>
        <v>0</v>
      </c>
      <c r="J10" s="90">
        <f>' Tabel 1 '!J13</f>
        <v>0</v>
      </c>
      <c r="K10" s="90">
        <f>' Tabel 1 '!K13</f>
        <v>0</v>
      </c>
      <c r="L10" s="90">
        <f>' Tabel 1 '!L13</f>
        <v>0</v>
      </c>
      <c r="M10" s="90">
        <f>' Tabel 1 '!M13</f>
        <v>0</v>
      </c>
      <c r="N10" s="90">
        <f>' Tabel 1 '!N13</f>
        <v>0</v>
      </c>
      <c r="O10" s="90">
        <f>' Tabel 1 '!O13</f>
        <v>0</v>
      </c>
      <c r="P10" s="90">
        <f>' Tabel 1 '!P13</f>
        <v>0</v>
      </c>
      <c r="Q10" s="90">
        <f>' Tabel 1 '!Q13</f>
        <v>0</v>
      </c>
      <c r="R10" s="90">
        <f>' Tabel 1 '!R13</f>
        <v>0</v>
      </c>
      <c r="S10" s="90">
        <f>' Tabel 1 '!S13</f>
        <v>0</v>
      </c>
      <c r="T10" s="90">
        <f>' Tabel 1 '!T13</f>
        <v>0</v>
      </c>
      <c r="U10" s="90">
        <f>' Tabel 1 '!U13</f>
        <v>0</v>
      </c>
      <c r="V10" s="90">
        <f>' Tabel 1 '!V13</f>
        <v>0</v>
      </c>
      <c r="W10" s="90">
        <f>' Tabel 1 '!W13</f>
        <v>0</v>
      </c>
      <c r="X10" s="90">
        <f>' Tabel 1 '!X13</f>
        <v>0</v>
      </c>
      <c r="Y10" s="90">
        <f>' Tabel 1 '!Y13</f>
        <v>0</v>
      </c>
      <c r="Z10" s="90">
        <f>' Tabel 1 '!Z13</f>
        <v>0</v>
      </c>
      <c r="AA10" s="90">
        <f>' Tabel 1 '!AA13</f>
        <v>0</v>
      </c>
      <c r="AB10" s="90">
        <f>' Tabel 1 '!AB13</f>
        <v>0</v>
      </c>
      <c r="AC10" s="90">
        <f>' Tabel 1 '!AC13</f>
        <v>0</v>
      </c>
    </row>
    <row r="11" spans="1:29">
      <c r="A11" s="95" t="s">
        <v>116</v>
      </c>
      <c r="B11" s="96">
        <f>SUM(B8:B10)</f>
        <v>0</v>
      </c>
      <c r="C11" s="96">
        <f t="shared" ref="C11:U11" si="2">SUM(C8:C10)</f>
        <v>0</v>
      </c>
      <c r="D11" s="96">
        <f t="shared" si="2"/>
        <v>0</v>
      </c>
      <c r="E11" s="96">
        <f t="shared" si="2"/>
        <v>0</v>
      </c>
      <c r="F11" s="96">
        <f t="shared" si="2"/>
        <v>0</v>
      </c>
      <c r="G11" s="96">
        <f t="shared" si="2"/>
        <v>0</v>
      </c>
      <c r="H11" s="96">
        <f t="shared" si="2"/>
        <v>0</v>
      </c>
      <c r="I11" s="96">
        <f t="shared" si="2"/>
        <v>0</v>
      </c>
      <c r="J11" s="96">
        <f t="shared" si="2"/>
        <v>0</v>
      </c>
      <c r="K11" s="96">
        <f t="shared" si="2"/>
        <v>0</v>
      </c>
      <c r="L11" s="96">
        <f t="shared" si="2"/>
        <v>0</v>
      </c>
      <c r="M11" s="96">
        <f t="shared" si="2"/>
        <v>0</v>
      </c>
      <c r="N11" s="96">
        <f t="shared" si="2"/>
        <v>0</v>
      </c>
      <c r="O11" s="96">
        <f t="shared" si="2"/>
        <v>0</v>
      </c>
      <c r="P11" s="96">
        <f t="shared" si="2"/>
        <v>0</v>
      </c>
      <c r="Q11" s="96">
        <f t="shared" si="2"/>
        <v>0</v>
      </c>
      <c r="R11" s="96">
        <f t="shared" si="2"/>
        <v>0</v>
      </c>
      <c r="S11" s="96">
        <f t="shared" si="2"/>
        <v>0</v>
      </c>
      <c r="T11" s="96">
        <f t="shared" si="2"/>
        <v>0</v>
      </c>
      <c r="U11" s="96">
        <f t="shared" si="2"/>
        <v>0</v>
      </c>
      <c r="V11" s="96">
        <f t="shared" ref="V11:AC11" si="3">SUM(V8:V10)</f>
        <v>0</v>
      </c>
      <c r="W11" s="96">
        <f t="shared" si="3"/>
        <v>0</v>
      </c>
      <c r="X11" s="96">
        <f t="shared" si="3"/>
        <v>0</v>
      </c>
      <c r="Y11" s="96">
        <f t="shared" si="3"/>
        <v>0</v>
      </c>
      <c r="Z11" s="96">
        <f t="shared" si="3"/>
        <v>0</v>
      </c>
      <c r="AA11" s="96">
        <f t="shared" si="3"/>
        <v>0</v>
      </c>
      <c r="AB11" s="96">
        <f t="shared" si="3"/>
        <v>0</v>
      </c>
      <c r="AC11" s="96">
        <f t="shared" si="3"/>
        <v>0</v>
      </c>
    </row>
    <row r="12" spans="1:29">
      <c r="A12" s="95" t="s">
        <v>117</v>
      </c>
      <c r="B12" s="96">
        <f>B7-B11</f>
        <v>0</v>
      </c>
      <c r="C12" s="96">
        <f t="shared" ref="C12:U12" si="4">C7-C11</f>
        <v>0</v>
      </c>
      <c r="D12" s="96">
        <f t="shared" si="4"/>
        <v>0</v>
      </c>
      <c r="E12" s="96">
        <f t="shared" si="4"/>
        <v>0</v>
      </c>
      <c r="F12" s="96">
        <f t="shared" si="4"/>
        <v>0</v>
      </c>
      <c r="G12" s="96">
        <f t="shared" si="4"/>
        <v>0</v>
      </c>
      <c r="H12" s="96">
        <f t="shared" si="4"/>
        <v>0</v>
      </c>
      <c r="I12" s="96">
        <f t="shared" si="4"/>
        <v>0</v>
      </c>
      <c r="J12" s="96">
        <f t="shared" si="4"/>
        <v>0</v>
      </c>
      <c r="K12" s="96">
        <f t="shared" si="4"/>
        <v>0</v>
      </c>
      <c r="L12" s="96">
        <f t="shared" si="4"/>
        <v>0</v>
      </c>
      <c r="M12" s="96">
        <f t="shared" si="4"/>
        <v>0</v>
      </c>
      <c r="N12" s="96">
        <f t="shared" si="4"/>
        <v>0</v>
      </c>
      <c r="O12" s="96">
        <f t="shared" si="4"/>
        <v>0</v>
      </c>
      <c r="P12" s="96">
        <f t="shared" si="4"/>
        <v>0</v>
      </c>
      <c r="Q12" s="96">
        <f t="shared" si="4"/>
        <v>0</v>
      </c>
      <c r="R12" s="96">
        <f t="shared" si="4"/>
        <v>0</v>
      </c>
      <c r="S12" s="96">
        <f t="shared" si="4"/>
        <v>0</v>
      </c>
      <c r="T12" s="96">
        <f t="shared" si="4"/>
        <v>0</v>
      </c>
      <c r="U12" s="96">
        <f t="shared" si="4"/>
        <v>0</v>
      </c>
      <c r="V12" s="96">
        <f t="shared" ref="V12:AC12" si="5">V7-V11</f>
        <v>0</v>
      </c>
      <c r="W12" s="96">
        <f t="shared" si="5"/>
        <v>0</v>
      </c>
      <c r="X12" s="96">
        <f t="shared" si="5"/>
        <v>0</v>
      </c>
      <c r="Y12" s="96">
        <f t="shared" si="5"/>
        <v>0</v>
      </c>
      <c r="Z12" s="96">
        <f t="shared" si="5"/>
        <v>0</v>
      </c>
      <c r="AA12" s="96">
        <f t="shared" si="5"/>
        <v>0</v>
      </c>
      <c r="AB12" s="96">
        <f t="shared" si="5"/>
        <v>0</v>
      </c>
      <c r="AC12" s="96">
        <f t="shared" si="5"/>
        <v>0</v>
      </c>
    </row>
    <row r="13" spans="1:29" s="49" customFormat="1">
      <c r="A13" s="97" t="s">
        <v>158</v>
      </c>
      <c r="B13" s="171" t="e">
        <f>IRR(B12:AC12,-4%)</f>
        <v>#NUM!</v>
      </c>
      <c r="C13" s="172"/>
      <c r="D13" s="172"/>
      <c r="E13" s="172"/>
      <c r="F13" s="172"/>
      <c r="G13" s="172"/>
      <c r="H13" s="172"/>
      <c r="I13" s="172"/>
      <c r="J13" s="172"/>
      <c r="K13" s="172"/>
      <c r="L13" s="172"/>
      <c r="M13" s="172"/>
      <c r="N13" s="172"/>
      <c r="O13" s="172"/>
      <c r="P13" s="172"/>
      <c r="Q13" s="172"/>
      <c r="R13" s="172"/>
      <c r="S13" s="172"/>
      <c r="T13" s="172"/>
      <c r="U13" s="172"/>
      <c r="V13" s="172"/>
      <c r="W13" s="172"/>
      <c r="X13" s="172"/>
      <c r="Y13" s="172"/>
      <c r="Z13" s="172"/>
      <c r="AA13" s="172"/>
      <c r="AB13" s="172"/>
      <c r="AC13" s="172"/>
    </row>
    <row r="14" spans="1:29" s="49" customFormat="1">
      <c r="A14" s="97" t="s">
        <v>119</v>
      </c>
      <c r="B14" s="173">
        <f>NPV(4%,B12:AC12)</f>
        <v>0</v>
      </c>
      <c r="C14" s="174"/>
      <c r="D14" s="174"/>
      <c r="E14" s="174"/>
      <c r="F14" s="174"/>
      <c r="G14" s="174"/>
      <c r="H14" s="174"/>
      <c r="I14" s="174"/>
      <c r="J14" s="174"/>
      <c r="K14" s="174"/>
      <c r="L14" s="174"/>
      <c r="M14" s="174"/>
      <c r="N14" s="174"/>
      <c r="O14" s="174"/>
      <c r="P14" s="174"/>
      <c r="Q14" s="174"/>
      <c r="R14" s="174"/>
      <c r="S14" s="174"/>
      <c r="T14" s="174"/>
      <c r="U14" s="174"/>
      <c r="V14" s="174"/>
      <c r="W14" s="174"/>
      <c r="X14" s="174"/>
      <c r="Y14" s="174"/>
      <c r="Z14" s="174"/>
      <c r="AA14" s="174"/>
      <c r="AB14" s="174"/>
      <c r="AC14" s="174"/>
    </row>
    <row r="16" spans="1:29" s="49" customFormat="1">
      <c r="A16" s="111" t="s">
        <v>19</v>
      </c>
      <c r="B16" s="100">
        <f>' Tabel 1 '!B23</f>
        <v>6.9042000000000048E-2</v>
      </c>
      <c r="C16" s="100">
        <f>' Tabel 1 '!C23</f>
        <v>3.8856000000000002E-2</v>
      </c>
      <c r="D16" s="100">
        <f>' Tabel 1 '!D23</f>
        <v>3.7304969480211669E-2</v>
      </c>
      <c r="E16" s="100">
        <f>' Tabel 1 '!E23</f>
        <v>6.0528446013423887E-2</v>
      </c>
      <c r="F16" s="100">
        <f>' Tabel 1 '!F23</f>
        <v>7.047200000000009E-2</v>
      </c>
      <c r="G16" s="100">
        <f>' Tabel 1 '!G23</f>
        <v>7.0992000000000166E-2</v>
      </c>
      <c r="H16" s="100">
        <f>' Tabel 1 '!H23</f>
        <v>6.984799999999991E-2</v>
      </c>
      <c r="I16" s="100">
        <f>' Tabel 1 '!I23</f>
        <v>6.912000000000007E-2</v>
      </c>
      <c r="J16" s="100">
        <f>' Tabel 1 '!J23</f>
        <v>6.8079999999999918E-2</v>
      </c>
      <c r="K16" s="100">
        <f>' Tabel 1 '!K23</f>
        <v>6.8079999999999918E-2</v>
      </c>
      <c r="L16" s="100">
        <f>' Tabel 1 '!L23</f>
        <v>6.8079999999999918E-2</v>
      </c>
      <c r="M16" s="100">
        <f>' Tabel 1 '!M23</f>
        <v>6.7982499999999835E-2</v>
      </c>
      <c r="N16" s="100">
        <f>' Tabel 1 '!N23</f>
        <v>6.7935142857142861E-2</v>
      </c>
      <c r="O16" s="100">
        <f>' Tabel 1 '!O23</f>
        <v>6.7878499999999953E-2</v>
      </c>
      <c r="P16" s="100">
        <f>' Tabel 1 '!P23</f>
        <v>6.7812571428571555E-2</v>
      </c>
      <c r="Q16" s="100">
        <f>' Tabel 1 '!Q23</f>
        <v>6.7737357142857224E-2</v>
      </c>
      <c r="R16" s="100">
        <f>' Tabel 1 '!R23</f>
        <v>6.7652857142857181E-2</v>
      </c>
      <c r="S16" s="100">
        <f>' Tabel 1 '!S23</f>
        <v>6.7559071428571427E-2</v>
      </c>
      <c r="T16" s="100">
        <f>' Tabel 1 '!T23</f>
        <v>6.745599999999996E-2</v>
      </c>
      <c r="U16" s="100">
        <f>' Tabel 1 '!U23</f>
        <v>6.7343642857142783E-2</v>
      </c>
      <c r="V16" s="100">
        <f>' Tabel 1 '!V23</f>
        <v>6.7222000000000115E-2</v>
      </c>
      <c r="W16" s="100">
        <f>' Tabel 1 '!W23</f>
        <v>6.7091071428571514E-2</v>
      </c>
      <c r="X16" s="100">
        <f>' Tabel 1 '!X23</f>
        <v>6.6950857142857201E-2</v>
      </c>
      <c r="Y16" s="100">
        <f>' Tabel 1 '!Y23</f>
        <v>6.6801357142857176E-2</v>
      </c>
      <c r="Z16" s="100">
        <f>' Tabel 1 '!Z23</f>
        <v>6.664257142857144E-2</v>
      </c>
      <c r="AA16" s="100">
        <f>' Tabel 1 '!AA23</f>
        <v>6.6474499999999992E-2</v>
      </c>
      <c r="AB16" s="100">
        <f>' Tabel 1 '!AB23</f>
        <v>6.6297142857143054E-2</v>
      </c>
      <c r="AC16" s="100">
        <f>' Tabel 1 '!AC23</f>
        <v>6.6110499999999961E-2</v>
      </c>
    </row>
    <row r="17" spans="1:29" s="49" customFormat="1">
      <c r="A17" s="112" t="s">
        <v>21</v>
      </c>
      <c r="B17" s="101">
        <v>0</v>
      </c>
      <c r="C17" s="101">
        <v>1</v>
      </c>
      <c r="D17" s="101">
        <v>2</v>
      </c>
      <c r="E17" s="101">
        <v>3</v>
      </c>
      <c r="F17" s="101">
        <v>4</v>
      </c>
      <c r="G17" s="101">
        <v>5</v>
      </c>
      <c r="H17" s="101">
        <v>6</v>
      </c>
      <c r="I17" s="101">
        <v>7</v>
      </c>
      <c r="J17" s="101">
        <v>8</v>
      </c>
      <c r="K17" s="101">
        <v>9</v>
      </c>
      <c r="L17" s="101">
        <v>10</v>
      </c>
      <c r="M17" s="101">
        <v>11</v>
      </c>
      <c r="N17" s="101">
        <v>12</v>
      </c>
      <c r="O17" s="101">
        <v>13</v>
      </c>
      <c r="P17" s="101">
        <v>14</v>
      </c>
      <c r="Q17" s="101">
        <v>15</v>
      </c>
      <c r="R17" s="101">
        <v>16</v>
      </c>
      <c r="S17" s="101">
        <v>17</v>
      </c>
      <c r="T17" s="101">
        <v>18</v>
      </c>
      <c r="U17" s="101">
        <v>19</v>
      </c>
      <c r="V17" s="101">
        <v>20</v>
      </c>
      <c r="W17" s="101">
        <v>21</v>
      </c>
      <c r="X17" s="101">
        <v>22</v>
      </c>
      <c r="Y17" s="101">
        <v>23</v>
      </c>
      <c r="Z17" s="101">
        <v>24</v>
      </c>
      <c r="AA17" s="101">
        <v>25</v>
      </c>
      <c r="AB17" s="101">
        <v>26</v>
      </c>
      <c r="AC17" s="101">
        <v>27</v>
      </c>
    </row>
    <row r="18" spans="1:29" s="53" customFormat="1">
      <c r="A18" s="102" t="s">
        <v>113</v>
      </c>
      <c r="B18" s="103">
        <f>B12/(1+B16)^B17</f>
        <v>0</v>
      </c>
      <c r="C18" s="103">
        <f>C12/(1+C16)^C17</f>
        <v>0</v>
      </c>
      <c r="D18" s="103">
        <f t="shared" ref="D18:U18" si="6">D12/(1+D16)^D17</f>
        <v>0</v>
      </c>
      <c r="E18" s="103">
        <f t="shared" si="6"/>
        <v>0</v>
      </c>
      <c r="F18" s="103">
        <f t="shared" si="6"/>
        <v>0</v>
      </c>
      <c r="G18" s="103">
        <f t="shared" si="6"/>
        <v>0</v>
      </c>
      <c r="H18" s="103">
        <f t="shared" si="6"/>
        <v>0</v>
      </c>
      <c r="I18" s="103">
        <f t="shared" si="6"/>
        <v>0</v>
      </c>
      <c r="J18" s="103">
        <f t="shared" si="6"/>
        <v>0</v>
      </c>
      <c r="K18" s="103">
        <f t="shared" si="6"/>
        <v>0</v>
      </c>
      <c r="L18" s="103">
        <f t="shared" si="6"/>
        <v>0</v>
      </c>
      <c r="M18" s="103">
        <f t="shared" si="6"/>
        <v>0</v>
      </c>
      <c r="N18" s="103">
        <f t="shared" si="6"/>
        <v>0</v>
      </c>
      <c r="O18" s="103">
        <f t="shared" si="6"/>
        <v>0</v>
      </c>
      <c r="P18" s="103">
        <f t="shared" si="6"/>
        <v>0</v>
      </c>
      <c r="Q18" s="103">
        <f t="shared" si="6"/>
        <v>0</v>
      </c>
      <c r="R18" s="103">
        <f t="shared" si="6"/>
        <v>0</v>
      </c>
      <c r="S18" s="103">
        <f t="shared" si="6"/>
        <v>0</v>
      </c>
      <c r="T18" s="103">
        <f t="shared" si="6"/>
        <v>0</v>
      </c>
      <c r="U18" s="103">
        <f t="shared" si="6"/>
        <v>0</v>
      </c>
      <c r="V18" s="103">
        <f t="shared" ref="V18:AC18" si="7">V12/(1+V16)^V17</f>
        <v>0</v>
      </c>
      <c r="W18" s="103">
        <f t="shared" si="7"/>
        <v>0</v>
      </c>
      <c r="X18" s="103">
        <f t="shared" si="7"/>
        <v>0</v>
      </c>
      <c r="Y18" s="103">
        <f t="shared" si="7"/>
        <v>0</v>
      </c>
      <c r="Z18" s="103">
        <f t="shared" si="7"/>
        <v>0</v>
      </c>
      <c r="AA18" s="103">
        <f t="shared" si="7"/>
        <v>0</v>
      </c>
      <c r="AB18" s="103">
        <f t="shared" si="7"/>
        <v>0</v>
      </c>
      <c r="AC18" s="103">
        <f t="shared" si="7"/>
        <v>0</v>
      </c>
    </row>
    <row r="19" spans="1:29" s="53" customFormat="1" ht="26.25">
      <c r="A19" s="102" t="s">
        <v>118</v>
      </c>
      <c r="B19" s="103">
        <f>SUM(B18:AC18)</f>
        <v>0</v>
      </c>
      <c r="C19" s="92"/>
      <c r="D19" s="92"/>
      <c r="E19" s="92"/>
      <c r="F19" s="92"/>
      <c r="G19" s="92"/>
      <c r="H19" s="92"/>
      <c r="I19" s="92"/>
      <c r="J19" s="92"/>
      <c r="K19" s="92"/>
      <c r="L19" s="92"/>
      <c r="M19" s="92"/>
      <c r="N19" s="92"/>
      <c r="O19" s="92"/>
      <c r="P19" s="92"/>
      <c r="Q19" s="92"/>
      <c r="R19" s="92"/>
      <c r="S19" s="92"/>
      <c r="T19" s="92"/>
      <c r="U19" s="92"/>
    </row>
    <row r="24" spans="1:29">
      <c r="A24" s="99" t="s">
        <v>157</v>
      </c>
    </row>
  </sheetData>
  <mergeCells count="2">
    <mergeCell ref="B13:AC13"/>
    <mergeCell ref="B14:AC14"/>
  </mergeCells>
  <pageMargins left="0.7" right="0.7" top="0.75" bottom="0.75" header="0.3" footer="0.3"/>
  <pageSetup paperSize="9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C25"/>
  <sheetViews>
    <sheetView topLeftCell="A5" workbookViewId="0">
      <selection activeCell="B9" sqref="B9"/>
    </sheetView>
  </sheetViews>
  <sheetFormatPr defaultRowHeight="15"/>
  <cols>
    <col min="1" max="1" width="36.5703125" customWidth="1"/>
    <col min="2" max="2" width="10.5703125" bestFit="1" customWidth="1"/>
    <col min="3" max="3" width="9.7109375" bestFit="1" customWidth="1"/>
  </cols>
  <sheetData>
    <row r="1" spans="1:29" ht="18">
      <c r="A1" s="48" t="s">
        <v>120</v>
      </c>
    </row>
    <row r="3" spans="1:29" ht="18">
      <c r="A3" s="48" t="s">
        <v>94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</row>
    <row r="5" spans="1:29">
      <c r="A5" s="76"/>
      <c r="B5" s="79">
        <v>2013</v>
      </c>
      <c r="C5" s="79">
        <v>2014</v>
      </c>
      <c r="D5" s="79">
        <v>2015</v>
      </c>
      <c r="E5" s="79">
        <v>2016</v>
      </c>
      <c r="F5" s="79">
        <v>2017</v>
      </c>
      <c r="G5" s="79">
        <v>2018</v>
      </c>
      <c r="H5" s="79">
        <v>2019</v>
      </c>
      <c r="I5" s="79">
        <v>2020</v>
      </c>
      <c r="J5" s="79">
        <v>2021</v>
      </c>
      <c r="K5" s="79">
        <v>2022</v>
      </c>
      <c r="L5" s="79">
        <v>2023</v>
      </c>
      <c r="M5" s="79">
        <v>2024</v>
      </c>
      <c r="N5" s="79">
        <v>2025</v>
      </c>
      <c r="O5" s="79">
        <v>2026</v>
      </c>
      <c r="P5" s="79">
        <v>2027</v>
      </c>
      <c r="Q5" s="79">
        <v>2028</v>
      </c>
      <c r="R5" s="79">
        <v>2029</v>
      </c>
      <c r="S5" s="79">
        <v>2030</v>
      </c>
      <c r="T5" s="79">
        <v>2031</v>
      </c>
      <c r="U5" s="79">
        <v>2032</v>
      </c>
      <c r="V5" s="79">
        <v>2033</v>
      </c>
      <c r="W5" s="79">
        <v>2034</v>
      </c>
      <c r="X5" s="79">
        <v>2035</v>
      </c>
      <c r="Y5" s="79">
        <v>2036</v>
      </c>
      <c r="Z5" s="79">
        <v>2037</v>
      </c>
      <c r="AA5" s="79">
        <v>2038</v>
      </c>
      <c r="AB5" s="79">
        <v>2039</v>
      </c>
      <c r="AC5" s="79">
        <v>2040</v>
      </c>
    </row>
    <row r="6" spans="1:29">
      <c r="A6" s="89" t="s">
        <v>87</v>
      </c>
      <c r="B6" s="90">
        <f>'Tabel 2'!B96</f>
        <v>0</v>
      </c>
      <c r="C6" s="90">
        <f>'Tabel 2'!C96</f>
        <v>0</v>
      </c>
      <c r="D6" s="90">
        <f>'Tabel 2'!D96</f>
        <v>0</v>
      </c>
      <c r="E6" s="90">
        <f>'Tabel 2'!E96</f>
        <v>0</v>
      </c>
      <c r="F6" s="90">
        <f>'Tabel 2'!F96</f>
        <v>0</v>
      </c>
      <c r="G6" s="90">
        <f>'Tabel 2'!G96</f>
        <v>0</v>
      </c>
      <c r="H6" s="90">
        <f>'Tabel 2'!H96</f>
        <v>0</v>
      </c>
      <c r="I6" s="90">
        <f>'Tabel 2'!I96</f>
        <v>0</v>
      </c>
      <c r="J6" s="90">
        <f>'Tabel 2'!J96</f>
        <v>0</v>
      </c>
      <c r="K6" s="90">
        <f>'Tabel 2'!K96</f>
        <v>0</v>
      </c>
      <c r="L6" s="90">
        <f>'Tabel 2'!L96</f>
        <v>0</v>
      </c>
      <c r="M6" s="90">
        <f>'Tabel 2'!M96</f>
        <v>0</v>
      </c>
      <c r="N6" s="90">
        <f>'Tabel 2'!N96</f>
        <v>0</v>
      </c>
      <c r="O6" s="90">
        <f>'Tabel 2'!O96</f>
        <v>0</v>
      </c>
      <c r="P6" s="90">
        <f>'Tabel 2'!P96</f>
        <v>0</v>
      </c>
      <c r="Q6" s="90">
        <f>'Tabel 2'!Q96</f>
        <v>0</v>
      </c>
      <c r="R6" s="90">
        <f>'Tabel 2'!R96</f>
        <v>0</v>
      </c>
      <c r="S6" s="90">
        <f>'Tabel 2'!S96</f>
        <v>0</v>
      </c>
      <c r="T6" s="90">
        <f>'Tabel 2'!T96</f>
        <v>0</v>
      </c>
      <c r="U6" s="90">
        <f>'Tabel 2'!U96</f>
        <v>0</v>
      </c>
      <c r="V6" s="90">
        <f>'Tabel 2'!V96</f>
        <v>0</v>
      </c>
      <c r="W6" s="90">
        <f>'Tabel 2'!W96</f>
        <v>0</v>
      </c>
      <c r="X6" s="90">
        <f>'Tabel 2'!X96</f>
        <v>0</v>
      </c>
      <c r="Y6" s="90">
        <f>'Tabel 2'!Y96</f>
        <v>0</v>
      </c>
      <c r="Z6" s="90">
        <f>'Tabel 2'!Z96</f>
        <v>0</v>
      </c>
      <c r="AA6" s="90">
        <f>'Tabel 2'!AA96</f>
        <v>0</v>
      </c>
      <c r="AB6" s="90">
        <f>'Tabel 2'!AB96</f>
        <v>0</v>
      </c>
      <c r="AC6" s="90">
        <f>'Tabel 2'!AC96</f>
        <v>0</v>
      </c>
    </row>
    <row r="7" spans="1:29">
      <c r="A7" s="89" t="s">
        <v>32</v>
      </c>
      <c r="B7" s="90">
        <f>' Tabel 1 '!B14*-1</f>
        <v>0</v>
      </c>
      <c r="C7" s="90">
        <f>' Tabel 1 '!C14*-1</f>
        <v>0</v>
      </c>
      <c r="D7" s="90">
        <f>' Tabel 1 '!D14*-1</f>
        <v>0</v>
      </c>
      <c r="E7" s="90">
        <f>' Tabel 1 '!E14*-1</f>
        <v>0</v>
      </c>
      <c r="F7" s="90">
        <f>' Tabel 1 '!F14*-1</f>
        <v>0</v>
      </c>
      <c r="G7" s="90">
        <f>' Tabel 1 '!G14*-1</f>
        <v>0</v>
      </c>
      <c r="H7" s="90">
        <f>' Tabel 1 '!H14*-1</f>
        <v>0</v>
      </c>
      <c r="I7" s="90">
        <f>' Tabel 1 '!I14*-1</f>
        <v>0</v>
      </c>
      <c r="J7" s="90">
        <f>' Tabel 1 '!J14*-1</f>
        <v>0</v>
      </c>
      <c r="K7" s="90">
        <f>' Tabel 1 '!K14*-1</f>
        <v>0</v>
      </c>
      <c r="L7" s="90">
        <f>' Tabel 1 '!L14*-1</f>
        <v>0</v>
      </c>
      <c r="M7" s="90">
        <f>' Tabel 1 '!M14*-1</f>
        <v>0</v>
      </c>
      <c r="N7" s="90">
        <f>' Tabel 1 '!N14*-1</f>
        <v>0</v>
      </c>
      <c r="O7" s="90">
        <f>' Tabel 1 '!O14*-1</f>
        <v>0</v>
      </c>
      <c r="P7" s="90">
        <f>' Tabel 1 '!P14*-1</f>
        <v>0</v>
      </c>
      <c r="Q7" s="90">
        <f>' Tabel 1 '!Q14*-1</f>
        <v>0</v>
      </c>
      <c r="R7" s="90">
        <f>' Tabel 1 '!R14*-1</f>
        <v>0</v>
      </c>
      <c r="S7" s="90">
        <f>' Tabel 1 '!S14*-1</f>
        <v>0</v>
      </c>
      <c r="T7" s="90">
        <f>' Tabel 1 '!T14*-1</f>
        <v>0</v>
      </c>
      <c r="U7" s="90">
        <f>' Tabel 1 '!U14*-1</f>
        <v>0</v>
      </c>
      <c r="V7" s="90">
        <f>' Tabel 1 '!V14*-1</f>
        <v>0</v>
      </c>
      <c r="W7" s="90">
        <f>' Tabel 1 '!W14*-1</f>
        <v>0</v>
      </c>
      <c r="X7" s="90">
        <f>' Tabel 1 '!X14*-1</f>
        <v>0</v>
      </c>
      <c r="Y7" s="90">
        <f>' Tabel 1 '!Y14*-1</f>
        <v>0</v>
      </c>
      <c r="Z7" s="90">
        <f>' Tabel 1 '!Z14*-1</f>
        <v>0</v>
      </c>
      <c r="AA7" s="90">
        <f>' Tabel 1 '!AA14*-1</f>
        <v>0</v>
      </c>
      <c r="AB7" s="90">
        <f>' Tabel 1 '!AB14*-1</f>
        <v>0</v>
      </c>
      <c r="AC7" s="90">
        <f>' Tabel 1 '!AC14*-1</f>
        <v>0</v>
      </c>
    </row>
    <row r="8" spans="1:29">
      <c r="A8" s="95" t="s">
        <v>106</v>
      </c>
      <c r="B8" s="96">
        <f>SUM(B6:B7)</f>
        <v>0</v>
      </c>
      <c r="C8" s="96">
        <f t="shared" ref="C8:U8" si="0">SUM(C6:C7)</f>
        <v>0</v>
      </c>
      <c r="D8" s="96">
        <f t="shared" si="0"/>
        <v>0</v>
      </c>
      <c r="E8" s="96">
        <f t="shared" si="0"/>
        <v>0</v>
      </c>
      <c r="F8" s="96">
        <f t="shared" si="0"/>
        <v>0</v>
      </c>
      <c r="G8" s="96">
        <f t="shared" si="0"/>
        <v>0</v>
      </c>
      <c r="H8" s="96">
        <f t="shared" si="0"/>
        <v>0</v>
      </c>
      <c r="I8" s="96">
        <f t="shared" si="0"/>
        <v>0</v>
      </c>
      <c r="J8" s="96">
        <f t="shared" si="0"/>
        <v>0</v>
      </c>
      <c r="K8" s="96">
        <f t="shared" si="0"/>
        <v>0</v>
      </c>
      <c r="L8" s="96">
        <f t="shared" si="0"/>
        <v>0</v>
      </c>
      <c r="M8" s="96">
        <f t="shared" si="0"/>
        <v>0</v>
      </c>
      <c r="N8" s="96">
        <f t="shared" si="0"/>
        <v>0</v>
      </c>
      <c r="O8" s="96">
        <f t="shared" si="0"/>
        <v>0</v>
      </c>
      <c r="P8" s="96">
        <f t="shared" si="0"/>
        <v>0</v>
      </c>
      <c r="Q8" s="96">
        <f t="shared" si="0"/>
        <v>0</v>
      </c>
      <c r="R8" s="96">
        <f t="shared" si="0"/>
        <v>0</v>
      </c>
      <c r="S8" s="96">
        <f t="shared" si="0"/>
        <v>0</v>
      </c>
      <c r="T8" s="96">
        <f t="shared" si="0"/>
        <v>0</v>
      </c>
      <c r="U8" s="96">
        <f t="shared" si="0"/>
        <v>0</v>
      </c>
      <c r="V8" s="96">
        <f t="shared" ref="V8:AB8" si="1">SUM(V6:V7)</f>
        <v>0</v>
      </c>
      <c r="W8" s="96">
        <f t="shared" si="1"/>
        <v>0</v>
      </c>
      <c r="X8" s="96">
        <f t="shared" si="1"/>
        <v>0</v>
      </c>
      <c r="Y8" s="96">
        <f t="shared" si="1"/>
        <v>0</v>
      </c>
      <c r="Z8" s="96">
        <f t="shared" si="1"/>
        <v>0</v>
      </c>
      <c r="AA8" s="96">
        <f t="shared" si="1"/>
        <v>0</v>
      </c>
      <c r="AB8" s="96">
        <f t="shared" si="1"/>
        <v>0</v>
      </c>
      <c r="AC8" s="96">
        <f>SUM(AC6:AC7)</f>
        <v>0</v>
      </c>
    </row>
    <row r="9" spans="1:29">
      <c r="A9" s="89" t="s">
        <v>109</v>
      </c>
      <c r="B9" s="90">
        <f>'Tabel 2'!B97</f>
        <v>0</v>
      </c>
      <c r="C9" s="90">
        <f>'Tabel 2'!C97</f>
        <v>0</v>
      </c>
      <c r="D9" s="90">
        <f>'Tabel 2'!D97</f>
        <v>0</v>
      </c>
      <c r="E9" s="90">
        <f>'Tabel 2'!E97</f>
        <v>0</v>
      </c>
      <c r="F9" s="90">
        <f>'Tabel 2'!F97</f>
        <v>0</v>
      </c>
      <c r="G9" s="90">
        <f>'Tabel 2'!G97</f>
        <v>0</v>
      </c>
      <c r="H9" s="90">
        <f>'Tabel 2'!H97</f>
        <v>0</v>
      </c>
      <c r="I9" s="90">
        <f>'Tabel 2'!I97</f>
        <v>0</v>
      </c>
      <c r="J9" s="90">
        <f>'Tabel 2'!J97</f>
        <v>0</v>
      </c>
      <c r="K9" s="90">
        <f>'Tabel 2'!K97</f>
        <v>0</v>
      </c>
      <c r="L9" s="90">
        <f>'Tabel 2'!L97</f>
        <v>0</v>
      </c>
      <c r="M9" s="90">
        <f>'Tabel 2'!M97</f>
        <v>0</v>
      </c>
      <c r="N9" s="90">
        <f>'Tabel 2'!N97</f>
        <v>0</v>
      </c>
      <c r="O9" s="90">
        <f>'Tabel 2'!O97</f>
        <v>0</v>
      </c>
      <c r="P9" s="90">
        <f>'Tabel 2'!P97</f>
        <v>0</v>
      </c>
      <c r="Q9" s="90">
        <f>'Tabel 2'!Q97</f>
        <v>0</v>
      </c>
      <c r="R9" s="90">
        <f>'Tabel 2'!R97</f>
        <v>0</v>
      </c>
      <c r="S9" s="90">
        <f>'Tabel 2'!S97</f>
        <v>0</v>
      </c>
      <c r="T9" s="90">
        <f>'Tabel 2'!T97</f>
        <v>0</v>
      </c>
      <c r="U9" s="90">
        <f>'Tabel 2'!U97</f>
        <v>0</v>
      </c>
      <c r="V9" s="90">
        <f>'Tabel 2'!V97</f>
        <v>0</v>
      </c>
      <c r="W9" s="90">
        <f>'Tabel 2'!W97</f>
        <v>0</v>
      </c>
      <c r="X9" s="90">
        <f>'Tabel 2'!X97</f>
        <v>0</v>
      </c>
      <c r="Y9" s="90">
        <f>'Tabel 2'!Y97</f>
        <v>0</v>
      </c>
      <c r="Z9" s="90">
        <f>'Tabel 2'!Z97</f>
        <v>0</v>
      </c>
      <c r="AA9" s="90">
        <f>'Tabel 2'!AA97</f>
        <v>0</v>
      </c>
      <c r="AB9" s="90">
        <f>'Tabel 2'!AB97</f>
        <v>0</v>
      </c>
      <c r="AC9" s="90">
        <f>'Tabel 2'!AC97</f>
        <v>0</v>
      </c>
    </row>
    <row r="10" spans="1:29">
      <c r="A10" s="89" t="s">
        <v>107</v>
      </c>
      <c r="B10" s="90">
        <f>'Tabel 4'!B12</f>
        <v>0</v>
      </c>
      <c r="C10" s="90">
        <f>'Tabel 4'!C12</f>
        <v>0</v>
      </c>
      <c r="D10" s="90">
        <f>'Tabel 4'!D12</f>
        <v>0</v>
      </c>
      <c r="E10" s="90">
        <f>'Tabel 4'!E12</f>
        <v>0</v>
      </c>
      <c r="F10" s="90">
        <f>'Tabel 4'!F12</f>
        <v>0</v>
      </c>
      <c r="G10" s="90">
        <f>'Tabel 4'!G12</f>
        <v>0</v>
      </c>
      <c r="H10" s="90">
        <f>'Tabel 4'!H12</f>
        <v>0</v>
      </c>
      <c r="I10" s="90">
        <f>'Tabel 4'!I12</f>
        <v>0</v>
      </c>
      <c r="J10" s="90">
        <f>'Tabel 4'!J12</f>
        <v>0</v>
      </c>
      <c r="K10" s="90">
        <f>'Tabel 4'!K12</f>
        <v>0</v>
      </c>
      <c r="L10" s="90">
        <f>'Tabel 4'!L12</f>
        <v>0</v>
      </c>
      <c r="M10" s="90">
        <f>'Tabel 4'!M12</f>
        <v>0</v>
      </c>
      <c r="N10" s="90">
        <f>'Tabel 4'!N12</f>
        <v>0</v>
      </c>
      <c r="O10" s="90">
        <f>'Tabel 4'!O12</f>
        <v>0</v>
      </c>
      <c r="P10" s="90">
        <f>'Tabel 4'!P12</f>
        <v>0</v>
      </c>
      <c r="Q10" s="90">
        <f>'Tabel 4'!Q12</f>
        <v>0</v>
      </c>
      <c r="R10" s="90">
        <f>'Tabel 4'!R12</f>
        <v>0</v>
      </c>
      <c r="S10" s="90">
        <f>'Tabel 4'!S12</f>
        <v>0</v>
      </c>
      <c r="T10" s="90">
        <f>'Tabel 4'!T12</f>
        <v>0</v>
      </c>
      <c r="U10" s="90">
        <f>'Tabel 4'!U12</f>
        <v>0</v>
      </c>
      <c r="V10" s="90">
        <f>'Tabel 4'!V12</f>
        <v>0</v>
      </c>
      <c r="W10" s="90">
        <f>'Tabel 4'!W12</f>
        <v>0</v>
      </c>
      <c r="X10" s="90">
        <f>'Tabel 4'!X12</f>
        <v>0</v>
      </c>
      <c r="Y10" s="90">
        <f>'Tabel 4'!Y12</f>
        <v>0</v>
      </c>
      <c r="Z10" s="90">
        <f>'Tabel 4'!Z12</f>
        <v>0</v>
      </c>
      <c r="AA10" s="90">
        <f>'Tabel 4'!AA12</f>
        <v>0</v>
      </c>
      <c r="AB10" s="90">
        <f>'Tabel 4'!AB12</f>
        <v>0</v>
      </c>
      <c r="AC10" s="90">
        <f>'Tabel 4'!AC12</f>
        <v>0</v>
      </c>
    </row>
    <row r="11" spans="1:29">
      <c r="A11" s="89" t="s">
        <v>108</v>
      </c>
      <c r="B11" s="90">
        <f>'Tabel 4'!B13</f>
        <v>0</v>
      </c>
      <c r="C11" s="90">
        <f>'Tabel 4'!C13</f>
        <v>0</v>
      </c>
      <c r="D11" s="90">
        <f>'Tabel 4'!D13</f>
        <v>0</v>
      </c>
      <c r="E11" s="90">
        <f>'Tabel 4'!E13</f>
        <v>0</v>
      </c>
      <c r="F11" s="90">
        <f>'Tabel 4'!F13</f>
        <v>0</v>
      </c>
      <c r="G11" s="90">
        <f>'Tabel 4'!G13</f>
        <v>0</v>
      </c>
      <c r="H11" s="90">
        <f>'Tabel 4'!H13</f>
        <v>0</v>
      </c>
      <c r="I11" s="90">
        <f>'Tabel 4'!I13</f>
        <v>0</v>
      </c>
      <c r="J11" s="90">
        <f>'Tabel 4'!J13</f>
        <v>0</v>
      </c>
      <c r="K11" s="90">
        <f>'Tabel 4'!K13</f>
        <v>0</v>
      </c>
      <c r="L11" s="90">
        <f>'Tabel 4'!L13</f>
        <v>0</v>
      </c>
      <c r="M11" s="90">
        <f>'Tabel 4'!M13</f>
        <v>0</v>
      </c>
      <c r="N11" s="90">
        <f>'Tabel 4'!N13</f>
        <v>0</v>
      </c>
      <c r="O11" s="90">
        <f>'Tabel 4'!O13</f>
        <v>0</v>
      </c>
      <c r="P11" s="90">
        <f>'Tabel 4'!P13</f>
        <v>0</v>
      </c>
      <c r="Q11" s="90">
        <f>'Tabel 4'!Q13</f>
        <v>0</v>
      </c>
      <c r="R11" s="90">
        <f>'Tabel 4'!R13</f>
        <v>0</v>
      </c>
      <c r="S11" s="90">
        <f>'Tabel 4'!S13</f>
        <v>0</v>
      </c>
      <c r="T11" s="90">
        <f>'Tabel 4'!T13</f>
        <v>0</v>
      </c>
      <c r="U11" s="90">
        <f>'Tabel 4'!U13</f>
        <v>0</v>
      </c>
      <c r="V11" s="90">
        <f>'Tabel 4'!V13</f>
        <v>0</v>
      </c>
      <c r="W11" s="90">
        <f>'Tabel 4'!W13</f>
        <v>0</v>
      </c>
      <c r="X11" s="90">
        <f>'Tabel 4'!X13</f>
        <v>0</v>
      </c>
      <c r="Y11" s="90">
        <f>'Tabel 4'!Y13</f>
        <v>0</v>
      </c>
      <c r="Z11" s="90">
        <f>'Tabel 4'!Z13</f>
        <v>0</v>
      </c>
      <c r="AA11" s="90">
        <f>'Tabel 4'!AA13</f>
        <v>0</v>
      </c>
      <c r="AB11" s="90">
        <f>'Tabel 4'!AB13</f>
        <v>0</v>
      </c>
      <c r="AC11" s="90">
        <f>'Tabel 4'!AC13</f>
        <v>0</v>
      </c>
    </row>
    <row r="12" spans="1:29">
      <c r="A12" s="89" t="s">
        <v>102</v>
      </c>
      <c r="B12" s="90">
        <f>'Tabel 3'!B6</f>
        <v>0</v>
      </c>
      <c r="C12" s="90">
        <f>'Tabel 3'!C6</f>
        <v>0</v>
      </c>
      <c r="D12" s="90">
        <f>'Tabel 3'!D6</f>
        <v>0</v>
      </c>
      <c r="E12" s="90">
        <f>'Tabel 3'!E6</f>
        <v>0</v>
      </c>
      <c r="F12" s="90">
        <f>'Tabel 3'!F6</f>
        <v>0</v>
      </c>
      <c r="G12" s="90">
        <f>'Tabel 3'!G6</f>
        <v>0</v>
      </c>
      <c r="H12" s="90">
        <f>'Tabel 3'!H6</f>
        <v>0</v>
      </c>
      <c r="I12" s="90">
        <f>'Tabel 3'!I6</f>
        <v>0</v>
      </c>
      <c r="J12" s="90">
        <f>'Tabel 3'!J6</f>
        <v>0</v>
      </c>
      <c r="K12" s="90">
        <f>'Tabel 3'!K6</f>
        <v>0</v>
      </c>
      <c r="L12" s="90">
        <f>'Tabel 3'!L6</f>
        <v>0</v>
      </c>
      <c r="M12" s="90">
        <f>'Tabel 3'!M6</f>
        <v>0</v>
      </c>
      <c r="N12" s="90">
        <f>'Tabel 3'!N6</f>
        <v>0</v>
      </c>
      <c r="O12" s="90">
        <f>'Tabel 3'!O6</f>
        <v>0</v>
      </c>
      <c r="P12" s="90">
        <f>'Tabel 3'!P6</f>
        <v>0</v>
      </c>
      <c r="Q12" s="90">
        <f>'Tabel 3'!Q6</f>
        <v>0</v>
      </c>
      <c r="R12" s="90">
        <f>'Tabel 3'!R6</f>
        <v>0</v>
      </c>
      <c r="S12" s="90">
        <f>'Tabel 3'!S6</f>
        <v>0</v>
      </c>
      <c r="T12" s="90">
        <f>'Tabel 3'!T6</f>
        <v>0</v>
      </c>
      <c r="U12" s="90">
        <f>'Tabel 3'!U6</f>
        <v>0</v>
      </c>
      <c r="V12" s="90">
        <f>'Tabel 3'!V6</f>
        <v>0</v>
      </c>
      <c r="W12" s="90">
        <f>'Tabel 3'!W6</f>
        <v>0</v>
      </c>
      <c r="X12" s="90">
        <f>'Tabel 3'!X6</f>
        <v>0</v>
      </c>
      <c r="Y12" s="90">
        <f>'Tabel 3'!Y6</f>
        <v>0</v>
      </c>
      <c r="Z12" s="90">
        <f>'Tabel 3'!Z6</f>
        <v>0</v>
      </c>
      <c r="AA12" s="90">
        <f>'Tabel 3'!AA6</f>
        <v>0</v>
      </c>
      <c r="AB12" s="90">
        <f>'Tabel 3'!AB6</f>
        <v>0</v>
      </c>
      <c r="AC12" s="90">
        <f>'Tabel 3'!AC6</f>
        <v>0</v>
      </c>
    </row>
    <row r="13" spans="1:29">
      <c r="A13" s="89" t="s">
        <v>121</v>
      </c>
      <c r="B13" s="90">
        <f>SUM('Tabel 3'!B7:B8)</f>
        <v>0</v>
      </c>
      <c r="C13" s="90">
        <f>SUM('Tabel 3'!C7:C8)</f>
        <v>0</v>
      </c>
      <c r="D13" s="90">
        <f>SUM('Tabel 3'!D7:D8)</f>
        <v>0</v>
      </c>
      <c r="E13" s="90">
        <f>SUM('Tabel 3'!E7:E8)</f>
        <v>0</v>
      </c>
      <c r="F13" s="90">
        <f>SUM('Tabel 3'!F7:F8)</f>
        <v>0</v>
      </c>
      <c r="G13" s="90">
        <f>SUM('Tabel 3'!G7:G8)</f>
        <v>0</v>
      </c>
      <c r="H13" s="90">
        <f>SUM('Tabel 3'!H7:H8)</f>
        <v>0</v>
      </c>
      <c r="I13" s="90">
        <f>SUM('Tabel 3'!I7:I8)</f>
        <v>0</v>
      </c>
      <c r="J13" s="90">
        <f>SUM('Tabel 3'!J7:J8)</f>
        <v>0</v>
      </c>
      <c r="K13" s="90">
        <f>SUM('Tabel 3'!K7:K8)</f>
        <v>0</v>
      </c>
      <c r="L13" s="90">
        <f>SUM('Tabel 3'!L7:L8)</f>
        <v>0</v>
      </c>
      <c r="M13" s="90">
        <f>SUM('Tabel 3'!M7:M8)</f>
        <v>0</v>
      </c>
      <c r="N13" s="90">
        <f>SUM('Tabel 3'!N7:N8)</f>
        <v>0</v>
      </c>
      <c r="O13" s="90">
        <f>SUM('Tabel 3'!O7:O8)</f>
        <v>0</v>
      </c>
      <c r="P13" s="90">
        <f>SUM('Tabel 3'!P7:P8)</f>
        <v>0</v>
      </c>
      <c r="Q13" s="90">
        <f>SUM('Tabel 3'!Q7:Q8)</f>
        <v>0</v>
      </c>
      <c r="R13" s="90">
        <f>SUM('Tabel 3'!R7:R8)</f>
        <v>0</v>
      </c>
      <c r="S13" s="90">
        <f>SUM('Tabel 3'!S7:S8)</f>
        <v>0</v>
      </c>
      <c r="T13" s="90">
        <f>SUM('Tabel 3'!T7:T8)</f>
        <v>0</v>
      </c>
      <c r="U13" s="90">
        <f>SUM('Tabel 3'!U7:U8)</f>
        <v>0</v>
      </c>
      <c r="V13" s="90">
        <f>SUM('Tabel 3'!V7:V8)</f>
        <v>0</v>
      </c>
      <c r="W13" s="90">
        <f>SUM('Tabel 3'!W7:W8)</f>
        <v>0</v>
      </c>
      <c r="X13" s="90">
        <f>SUM('Tabel 3'!X7:X8)</f>
        <v>0</v>
      </c>
      <c r="Y13" s="90">
        <f>SUM('Tabel 3'!Y7:Y8)</f>
        <v>0</v>
      </c>
      <c r="Z13" s="90">
        <f>SUM('Tabel 3'!Z7:Z8)</f>
        <v>0</v>
      </c>
      <c r="AA13" s="90">
        <f>SUM('Tabel 3'!AA7:AA8)</f>
        <v>0</v>
      </c>
      <c r="AB13" s="90">
        <f>SUM('Tabel 3'!AB7:AB8)</f>
        <v>0</v>
      </c>
      <c r="AC13" s="90">
        <f>SUM('Tabel 3'!AC7:AC8)</f>
        <v>0</v>
      </c>
    </row>
    <row r="14" spans="1:29">
      <c r="A14" s="95" t="s">
        <v>116</v>
      </c>
      <c r="B14" s="96">
        <f>SUM(B9:B13)</f>
        <v>0</v>
      </c>
      <c r="C14" s="96">
        <f t="shared" ref="C14:U14" si="2">SUM(C9:C13)</f>
        <v>0</v>
      </c>
      <c r="D14" s="96">
        <f t="shared" si="2"/>
        <v>0</v>
      </c>
      <c r="E14" s="96">
        <f t="shared" si="2"/>
        <v>0</v>
      </c>
      <c r="F14" s="96">
        <f t="shared" si="2"/>
        <v>0</v>
      </c>
      <c r="G14" s="96">
        <f t="shared" si="2"/>
        <v>0</v>
      </c>
      <c r="H14" s="96">
        <f t="shared" si="2"/>
        <v>0</v>
      </c>
      <c r="I14" s="96">
        <f t="shared" si="2"/>
        <v>0</v>
      </c>
      <c r="J14" s="96">
        <f t="shared" si="2"/>
        <v>0</v>
      </c>
      <c r="K14" s="96">
        <f t="shared" si="2"/>
        <v>0</v>
      </c>
      <c r="L14" s="96">
        <f t="shared" si="2"/>
        <v>0</v>
      </c>
      <c r="M14" s="96">
        <f t="shared" si="2"/>
        <v>0</v>
      </c>
      <c r="N14" s="96">
        <f t="shared" si="2"/>
        <v>0</v>
      </c>
      <c r="O14" s="96">
        <f t="shared" si="2"/>
        <v>0</v>
      </c>
      <c r="P14" s="96">
        <f t="shared" si="2"/>
        <v>0</v>
      </c>
      <c r="Q14" s="96">
        <f t="shared" si="2"/>
        <v>0</v>
      </c>
      <c r="R14" s="96">
        <f t="shared" si="2"/>
        <v>0</v>
      </c>
      <c r="S14" s="96">
        <f t="shared" si="2"/>
        <v>0</v>
      </c>
      <c r="T14" s="96">
        <f t="shared" si="2"/>
        <v>0</v>
      </c>
      <c r="U14" s="96">
        <f t="shared" si="2"/>
        <v>0</v>
      </c>
      <c r="V14" s="96">
        <f t="shared" ref="V14:AB14" si="3">SUM(V9:V13)</f>
        <v>0</v>
      </c>
      <c r="W14" s="96">
        <f t="shared" si="3"/>
        <v>0</v>
      </c>
      <c r="X14" s="96">
        <f t="shared" si="3"/>
        <v>0</v>
      </c>
      <c r="Y14" s="96">
        <f t="shared" si="3"/>
        <v>0</v>
      </c>
      <c r="Z14" s="96">
        <f t="shared" si="3"/>
        <v>0</v>
      </c>
      <c r="AA14" s="96">
        <f t="shared" si="3"/>
        <v>0</v>
      </c>
      <c r="AB14" s="96">
        <f t="shared" si="3"/>
        <v>0</v>
      </c>
      <c r="AC14" s="96">
        <f>SUM(AC9:AC13)</f>
        <v>0</v>
      </c>
    </row>
    <row r="15" spans="1:29">
      <c r="A15" s="95" t="s">
        <v>124</v>
      </c>
      <c r="B15" s="96">
        <f>B8-B14</f>
        <v>0</v>
      </c>
      <c r="C15" s="96">
        <f t="shared" ref="C15:T15" si="4">C8-C14</f>
        <v>0</v>
      </c>
      <c r="D15" s="96">
        <f t="shared" si="4"/>
        <v>0</v>
      </c>
      <c r="E15" s="96">
        <f t="shared" si="4"/>
        <v>0</v>
      </c>
      <c r="F15" s="96">
        <f t="shared" si="4"/>
        <v>0</v>
      </c>
      <c r="G15" s="96">
        <f t="shared" si="4"/>
        <v>0</v>
      </c>
      <c r="H15" s="96">
        <f t="shared" si="4"/>
        <v>0</v>
      </c>
      <c r="I15" s="96">
        <f t="shared" si="4"/>
        <v>0</v>
      </c>
      <c r="J15" s="96">
        <f t="shared" si="4"/>
        <v>0</v>
      </c>
      <c r="K15" s="96">
        <f t="shared" si="4"/>
        <v>0</v>
      </c>
      <c r="L15" s="96">
        <f t="shared" si="4"/>
        <v>0</v>
      </c>
      <c r="M15" s="96">
        <f t="shared" si="4"/>
        <v>0</v>
      </c>
      <c r="N15" s="96">
        <f t="shared" si="4"/>
        <v>0</v>
      </c>
      <c r="O15" s="96">
        <f t="shared" si="4"/>
        <v>0</v>
      </c>
      <c r="P15" s="96">
        <f t="shared" si="4"/>
        <v>0</v>
      </c>
      <c r="Q15" s="96">
        <f t="shared" si="4"/>
        <v>0</v>
      </c>
      <c r="R15" s="96">
        <f t="shared" si="4"/>
        <v>0</v>
      </c>
      <c r="S15" s="96">
        <f t="shared" si="4"/>
        <v>0</v>
      </c>
      <c r="T15" s="96">
        <f t="shared" si="4"/>
        <v>0</v>
      </c>
      <c r="U15" s="96">
        <f>U8-U14</f>
        <v>0</v>
      </c>
      <c r="V15" s="96">
        <f t="shared" ref="V15:AA15" si="5">V8-V14</f>
        <v>0</v>
      </c>
      <c r="W15" s="96">
        <f t="shared" si="5"/>
        <v>0</v>
      </c>
      <c r="X15" s="96">
        <f t="shared" si="5"/>
        <v>0</v>
      </c>
      <c r="Y15" s="96">
        <f t="shared" si="5"/>
        <v>0</v>
      </c>
      <c r="Z15" s="96">
        <f t="shared" si="5"/>
        <v>0</v>
      </c>
      <c r="AA15" s="96">
        <f t="shared" si="5"/>
        <v>0</v>
      </c>
      <c r="AB15" s="96">
        <f>AB8-AB14</f>
        <v>0</v>
      </c>
      <c r="AC15" s="96">
        <f>AC8-AC14</f>
        <v>0</v>
      </c>
    </row>
    <row r="16" spans="1:29" ht="26.25">
      <c r="A16" s="97" t="s">
        <v>122</v>
      </c>
      <c r="B16" s="175" t="e">
        <f>IRR(B15:AC15,-4%)</f>
        <v>#NUM!</v>
      </c>
      <c r="C16" s="176"/>
      <c r="D16" s="176"/>
      <c r="E16" s="176"/>
      <c r="F16" s="176"/>
      <c r="G16" s="176"/>
      <c r="H16" s="176"/>
      <c r="I16" s="176"/>
      <c r="J16" s="176"/>
      <c r="K16" s="176"/>
      <c r="L16" s="176"/>
      <c r="M16" s="176"/>
      <c r="N16" s="176"/>
      <c r="O16" s="176"/>
      <c r="P16" s="176"/>
      <c r="Q16" s="176"/>
      <c r="R16" s="176"/>
      <c r="S16" s="176"/>
      <c r="T16" s="176"/>
      <c r="U16" s="176"/>
      <c r="V16" s="176"/>
      <c r="W16" s="176"/>
      <c r="X16" s="176"/>
      <c r="Y16" s="176"/>
      <c r="Z16" s="176"/>
      <c r="AA16" s="176"/>
      <c r="AB16" s="176"/>
      <c r="AC16" s="176"/>
    </row>
    <row r="17" spans="1:29" ht="26.25">
      <c r="A17" s="98" t="s">
        <v>123</v>
      </c>
      <c r="B17" s="177">
        <f>NPV(4%,B15:AC15)</f>
        <v>0</v>
      </c>
      <c r="C17" s="178"/>
      <c r="D17" s="178"/>
      <c r="E17" s="178"/>
      <c r="F17" s="178"/>
      <c r="G17" s="178"/>
      <c r="H17" s="178"/>
      <c r="I17" s="178"/>
      <c r="J17" s="178"/>
      <c r="K17" s="178"/>
      <c r="L17" s="178"/>
      <c r="M17" s="178"/>
      <c r="N17" s="178"/>
      <c r="O17" s="178"/>
      <c r="P17" s="178"/>
      <c r="Q17" s="178"/>
      <c r="R17" s="178"/>
      <c r="S17" s="178"/>
      <c r="T17" s="178"/>
      <c r="U17" s="178"/>
      <c r="V17" s="178"/>
      <c r="W17" s="178"/>
      <c r="X17" s="178"/>
      <c r="Y17" s="178"/>
      <c r="Z17" s="178"/>
      <c r="AA17" s="178"/>
      <c r="AB17" s="178"/>
      <c r="AC17" s="178"/>
    </row>
    <row r="19" spans="1:29">
      <c r="A19" s="109" t="s">
        <v>19</v>
      </c>
      <c r="B19" s="100">
        <f>' Tabel 1 '!B23</f>
        <v>6.9042000000000048E-2</v>
      </c>
      <c r="C19" s="100">
        <f>' Tabel 1 '!C23</f>
        <v>3.8856000000000002E-2</v>
      </c>
      <c r="D19" s="100">
        <f>' Tabel 1 '!D23</f>
        <v>3.7304969480211669E-2</v>
      </c>
      <c r="E19" s="100">
        <f>' Tabel 1 '!E23</f>
        <v>6.0528446013423887E-2</v>
      </c>
      <c r="F19" s="100">
        <f>' Tabel 1 '!F23</f>
        <v>7.047200000000009E-2</v>
      </c>
      <c r="G19" s="100">
        <f>' Tabel 1 '!G23</f>
        <v>7.0992000000000166E-2</v>
      </c>
      <c r="H19" s="100">
        <f>' Tabel 1 '!H23</f>
        <v>6.984799999999991E-2</v>
      </c>
      <c r="I19" s="100">
        <f>' Tabel 1 '!I23</f>
        <v>6.912000000000007E-2</v>
      </c>
      <c r="J19" s="100">
        <f>' Tabel 1 '!J23</f>
        <v>6.8079999999999918E-2</v>
      </c>
      <c r="K19" s="100">
        <f>' Tabel 1 '!K23</f>
        <v>6.8079999999999918E-2</v>
      </c>
      <c r="L19" s="100">
        <f>' Tabel 1 '!L23</f>
        <v>6.8079999999999918E-2</v>
      </c>
      <c r="M19" s="100">
        <f>' Tabel 1 '!M23</f>
        <v>6.7982499999999835E-2</v>
      </c>
      <c r="N19" s="100">
        <f>' Tabel 1 '!N23</f>
        <v>6.7935142857142861E-2</v>
      </c>
      <c r="O19" s="100">
        <f>' Tabel 1 '!O23</f>
        <v>6.7878499999999953E-2</v>
      </c>
      <c r="P19" s="100">
        <f>' Tabel 1 '!P23</f>
        <v>6.7812571428571555E-2</v>
      </c>
      <c r="Q19" s="100">
        <f>' Tabel 1 '!Q23</f>
        <v>6.7737357142857224E-2</v>
      </c>
      <c r="R19" s="100">
        <f>' Tabel 1 '!R23</f>
        <v>6.7652857142857181E-2</v>
      </c>
      <c r="S19" s="100">
        <f>' Tabel 1 '!S23</f>
        <v>6.7559071428571427E-2</v>
      </c>
      <c r="T19" s="100">
        <f>' Tabel 1 '!T23</f>
        <v>6.745599999999996E-2</v>
      </c>
      <c r="U19" s="100">
        <f>' Tabel 1 '!U23</f>
        <v>6.7343642857142783E-2</v>
      </c>
      <c r="V19" s="100">
        <f>' Tabel 1 '!V23</f>
        <v>6.7222000000000115E-2</v>
      </c>
      <c r="W19" s="100">
        <f>' Tabel 1 '!W23</f>
        <v>6.7091071428571514E-2</v>
      </c>
      <c r="X19" s="100">
        <f>' Tabel 1 '!X23</f>
        <v>6.6950857142857201E-2</v>
      </c>
      <c r="Y19" s="100">
        <f>' Tabel 1 '!Y23</f>
        <v>6.6801357142857176E-2</v>
      </c>
      <c r="Z19" s="100">
        <f>' Tabel 1 '!Z23</f>
        <v>6.664257142857144E-2</v>
      </c>
      <c r="AA19" s="100">
        <f>' Tabel 1 '!AA23</f>
        <v>6.6474499999999992E-2</v>
      </c>
      <c r="AB19" s="100">
        <f>' Tabel 1 '!AB23</f>
        <v>6.6297142857143054E-2</v>
      </c>
      <c r="AC19" s="100">
        <f>' Tabel 1 '!AC23</f>
        <v>6.6110499999999961E-2</v>
      </c>
    </row>
    <row r="20" spans="1:29">
      <c r="A20" s="110" t="s">
        <v>21</v>
      </c>
      <c r="B20" s="104">
        <v>0</v>
      </c>
      <c r="C20" s="104">
        <v>1</v>
      </c>
      <c r="D20" s="104">
        <v>2</v>
      </c>
      <c r="E20" s="104">
        <v>3</v>
      </c>
      <c r="F20" s="104">
        <v>4</v>
      </c>
      <c r="G20" s="104">
        <v>5</v>
      </c>
      <c r="H20" s="104">
        <v>6</v>
      </c>
      <c r="I20" s="104">
        <v>7</v>
      </c>
      <c r="J20" s="104">
        <v>8</v>
      </c>
      <c r="K20" s="104">
        <v>9</v>
      </c>
      <c r="L20" s="104">
        <v>10</v>
      </c>
      <c r="M20" s="104">
        <v>11</v>
      </c>
      <c r="N20" s="104">
        <v>12</v>
      </c>
      <c r="O20" s="104">
        <v>13</v>
      </c>
      <c r="P20" s="104">
        <v>14</v>
      </c>
      <c r="Q20" s="104">
        <v>15</v>
      </c>
      <c r="R20" s="104">
        <v>16</v>
      </c>
      <c r="S20" s="104">
        <v>17</v>
      </c>
      <c r="T20" s="104">
        <v>18</v>
      </c>
      <c r="U20" s="105">
        <v>19</v>
      </c>
      <c r="V20" s="104">
        <v>20</v>
      </c>
      <c r="W20" s="105">
        <v>21</v>
      </c>
      <c r="X20" s="104">
        <v>22</v>
      </c>
      <c r="Y20" s="105">
        <v>23</v>
      </c>
      <c r="Z20" s="104">
        <v>24</v>
      </c>
      <c r="AA20" s="105">
        <v>25</v>
      </c>
      <c r="AB20" s="104">
        <v>26</v>
      </c>
      <c r="AC20" s="105">
        <v>27</v>
      </c>
    </row>
    <row r="21" spans="1:29">
      <c r="A21" s="102" t="s">
        <v>113</v>
      </c>
      <c r="B21" s="103">
        <f>B15/(1+B19)^B20</f>
        <v>0</v>
      </c>
      <c r="C21" s="103">
        <f>C15/(1+C19)^C20</f>
        <v>0</v>
      </c>
      <c r="D21" s="103">
        <f t="shared" ref="D21:U21" si="6">D15/(1+D19)^D20</f>
        <v>0</v>
      </c>
      <c r="E21" s="103">
        <f t="shared" si="6"/>
        <v>0</v>
      </c>
      <c r="F21" s="103">
        <f t="shared" si="6"/>
        <v>0</v>
      </c>
      <c r="G21" s="103">
        <f t="shared" si="6"/>
        <v>0</v>
      </c>
      <c r="H21" s="103">
        <f t="shared" si="6"/>
        <v>0</v>
      </c>
      <c r="I21" s="103">
        <f t="shared" si="6"/>
        <v>0</v>
      </c>
      <c r="J21" s="103">
        <f t="shared" si="6"/>
        <v>0</v>
      </c>
      <c r="K21" s="103">
        <f t="shared" si="6"/>
        <v>0</v>
      </c>
      <c r="L21" s="103">
        <f t="shared" si="6"/>
        <v>0</v>
      </c>
      <c r="M21" s="103">
        <f t="shared" si="6"/>
        <v>0</v>
      </c>
      <c r="N21" s="103">
        <f t="shared" si="6"/>
        <v>0</v>
      </c>
      <c r="O21" s="103">
        <f t="shared" si="6"/>
        <v>0</v>
      </c>
      <c r="P21" s="103">
        <f t="shared" si="6"/>
        <v>0</v>
      </c>
      <c r="Q21" s="103">
        <f t="shared" si="6"/>
        <v>0</v>
      </c>
      <c r="R21" s="103">
        <f t="shared" si="6"/>
        <v>0</v>
      </c>
      <c r="S21" s="103">
        <f t="shared" si="6"/>
        <v>0</v>
      </c>
      <c r="T21" s="103">
        <f t="shared" si="6"/>
        <v>0</v>
      </c>
      <c r="U21" s="103">
        <f t="shared" si="6"/>
        <v>0</v>
      </c>
      <c r="V21" s="103">
        <f t="shared" ref="V21:AC21" si="7">V15/(1+V19)^V20</f>
        <v>0</v>
      </c>
      <c r="W21" s="103">
        <f t="shared" si="7"/>
        <v>0</v>
      </c>
      <c r="X21" s="103">
        <f t="shared" si="7"/>
        <v>0</v>
      </c>
      <c r="Y21" s="103">
        <f t="shared" si="7"/>
        <v>0</v>
      </c>
      <c r="Z21" s="103">
        <f t="shared" si="7"/>
        <v>0</v>
      </c>
      <c r="AA21" s="103">
        <f t="shared" si="7"/>
        <v>0</v>
      </c>
      <c r="AB21" s="103">
        <f t="shared" si="7"/>
        <v>0</v>
      </c>
      <c r="AC21" s="103">
        <f t="shared" si="7"/>
        <v>0</v>
      </c>
    </row>
    <row r="22" spans="1:29" ht="26.25">
      <c r="A22" s="102" t="s">
        <v>123</v>
      </c>
      <c r="B22" s="103">
        <f>SUM(B21:AC21)</f>
        <v>0</v>
      </c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</row>
    <row r="25" spans="1:29">
      <c r="A25" s="94" t="s">
        <v>159</v>
      </c>
    </row>
  </sheetData>
  <mergeCells count="2">
    <mergeCell ref="B16:AC16"/>
    <mergeCell ref="B17:AC17"/>
  </mergeCells>
  <pageMargins left="0.7" right="0.7" top="0.75" bottom="0.75" header="0.3" footer="0.3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6"/>
  <sheetViews>
    <sheetView workbookViewId="0">
      <selection activeCell="B4" sqref="B4"/>
    </sheetView>
  </sheetViews>
  <sheetFormatPr defaultRowHeight="15"/>
  <cols>
    <col min="1" max="1" width="56.7109375" customWidth="1"/>
    <col min="2" max="2" width="31.28515625" customWidth="1"/>
  </cols>
  <sheetData>
    <row r="2" spans="1:2" ht="18">
      <c r="A2" s="48" t="s">
        <v>125</v>
      </c>
    </row>
    <row r="3" spans="1:2">
      <c r="A3" s="127"/>
      <c r="B3" s="127"/>
    </row>
    <row r="4" spans="1:2">
      <c r="A4" s="128" t="s">
        <v>37</v>
      </c>
      <c r="B4" s="129">
        <f>'Projekti eelarve'!C13</f>
        <v>0</v>
      </c>
    </row>
    <row r="5" spans="1:2">
      <c r="A5" s="130" t="s">
        <v>137</v>
      </c>
      <c r="B5" s="131"/>
    </row>
    <row r="6" spans="1:2">
      <c r="A6" s="97" t="s">
        <v>138</v>
      </c>
      <c r="B6" s="123">
        <f>B4*B5</f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Makro</vt:lpstr>
      <vt:lpstr>Projekti eelarve</vt:lpstr>
      <vt:lpstr> Tabel 1 </vt:lpstr>
      <vt:lpstr>Tabel 2</vt:lpstr>
      <vt:lpstr>Tabel 3</vt:lpstr>
      <vt:lpstr>Tabel 4</vt:lpstr>
      <vt:lpstr>Tabel 5</vt:lpstr>
      <vt:lpstr>Tabel 6</vt:lpstr>
      <vt:lpstr>Toetuste arvestus I</vt:lpstr>
      <vt:lpstr>Toetuste arvestus II</vt:lpstr>
    </vt:vector>
  </TitlesOfParts>
  <Company>Sotsiaalministeerium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Sirli Jurjev</dc:creator>
  <cp:lastModifiedBy>Kadri Luhaäär</cp:lastModifiedBy>
  <dcterms:created xsi:type="dcterms:W3CDTF">2015-03-23T14:52:14Z</dcterms:created>
  <dcterms:modified xsi:type="dcterms:W3CDTF">2018-08-07T13:29:50Z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-913445921</vt:i4>
  </property>
  <property fmtid="{D5CDD505-2E9C-101B-9397-08002B2CF9AE}" pid="3" name="_NewReviewCycle">
    <vt:lpwstr/>
  </property>
  <property fmtid="{D5CDD505-2E9C-101B-9397-08002B2CF9AE}" pid="4" name="_EmailSubject">
    <vt:lpwstr>Finantsanalüüsi juhend</vt:lpwstr>
  </property>
  <property fmtid="{D5CDD505-2E9C-101B-9397-08002B2CF9AE}" pid="5" name="_AuthorEmail">
    <vt:lpwstr>Sirli.Jurjev@sm.ee</vt:lpwstr>
  </property>
  <property fmtid="{D5CDD505-2E9C-101B-9397-08002B2CF9AE}" pid="6" name="_AuthorEmailDisplayName">
    <vt:lpwstr>Sirli Jurjev</vt:lpwstr>
  </property>
  <property fmtid="{D5CDD505-2E9C-101B-9397-08002B2CF9AE}" pid="7" name="_PreviousAdHocReviewCycleID">
    <vt:i4>538669975</vt:i4>
  </property>
  <property fmtid="{D5CDD505-2E9C-101B-9397-08002B2CF9AE}" pid="8" name="_ReviewingToolsShownOnce">
    <vt:lpwstr/>
  </property>
</Properties>
</file>